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fede48412a3992/Desktop/2026 Ely Township Land Tables ^0 ECF's/"/>
    </mc:Choice>
  </mc:AlternateContent>
  <xr:revisionPtr revIDLastSave="8" documentId="8_{9177B87D-A64D-4EBA-8771-0497F4D2D54F}" xr6:coauthVersionLast="47" xr6:coauthVersionMax="47" xr10:uidLastSave="{ED38FA9F-2FF5-4C00-90C2-3E34073D608B}"/>
  <bookViews>
    <workbookView xWindow="-110" yWindow="-110" windowWidth="25820" windowHeight="10300" activeTab="6" xr2:uid="{D5C3FC20-8C27-4446-AD21-2F7B649C5E5A}"/>
  </bookViews>
  <sheets>
    <sheet name="2026 Residential AVG Per Acre" sheetId="1" r:id="rId1"/>
    <sheet name="2026 Residential Prime Per Acre" sheetId="3" r:id="rId2"/>
    <sheet name="2026 Residential Below AVG" sheetId="4" r:id="rId3"/>
    <sheet name="2026 Greenwood Condo Per Acre" sheetId="2" r:id="rId4"/>
    <sheet name="2026 Lakefront FF Values" sheetId="5" r:id="rId5"/>
    <sheet name="2026 Riverfront FF Values" sheetId="6" r:id="rId6"/>
    <sheet name="2026 Commercial Land Table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1" l="1"/>
  <c r="E116" i="1"/>
  <c r="E8" i="5"/>
  <c r="G8" i="5"/>
  <c r="H9" i="5"/>
  <c r="J8" i="5"/>
  <c r="K8" i="5"/>
  <c r="L8" i="5"/>
  <c r="M8" i="5"/>
  <c r="D24" i="6"/>
  <c r="E24" i="6"/>
  <c r="F16" i="6"/>
  <c r="F17" i="6"/>
  <c r="F18" i="6"/>
  <c r="F19" i="6"/>
  <c r="F20" i="6"/>
  <c r="F21" i="6"/>
  <c r="F22" i="6"/>
  <c r="F15" i="6"/>
  <c r="D10" i="6"/>
  <c r="E10" i="6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5" i="4"/>
  <c r="F62" i="4"/>
  <c r="F63" i="4"/>
  <c r="F64" i="4"/>
  <c r="F65" i="4"/>
  <c r="F66" i="4"/>
  <c r="F67" i="4"/>
  <c r="F61" i="4"/>
  <c r="F52" i="4"/>
  <c r="F53" i="4"/>
  <c r="F54" i="4"/>
  <c r="F55" i="4"/>
  <c r="F56" i="4"/>
  <c r="F57" i="4"/>
  <c r="F51" i="4"/>
  <c r="F44" i="4"/>
  <c r="F45" i="4"/>
  <c r="F46" i="4"/>
  <c r="F47" i="4"/>
  <c r="F43" i="4"/>
  <c r="F35" i="4"/>
  <c r="F36" i="4"/>
  <c r="F37" i="4"/>
  <c r="F38" i="4"/>
  <c r="F39" i="4"/>
  <c r="F34" i="4"/>
  <c r="F23" i="4"/>
  <c r="F24" i="4"/>
  <c r="F25" i="4"/>
  <c r="F26" i="4"/>
  <c r="F27" i="4"/>
  <c r="F28" i="4"/>
  <c r="F29" i="4"/>
  <c r="F30" i="4"/>
  <c r="F22" i="4"/>
  <c r="D68" i="4"/>
  <c r="E68" i="4"/>
  <c r="D9" i="4"/>
  <c r="E9" i="4"/>
  <c r="D18" i="4"/>
  <c r="E18" i="4"/>
  <c r="F14" i="4"/>
  <c r="F15" i="4"/>
  <c r="F16" i="4"/>
  <c r="F17" i="4"/>
  <c r="F13" i="4"/>
  <c r="F5" i="4"/>
  <c r="F6" i="4"/>
  <c r="F7" i="4"/>
  <c r="F8" i="4"/>
  <c r="F3" i="4"/>
  <c r="F71" i="3"/>
  <c r="F72" i="3"/>
  <c r="F73" i="3"/>
  <c r="F74" i="3"/>
  <c r="F75" i="3"/>
  <c r="F70" i="3"/>
  <c r="F60" i="3"/>
  <c r="F61" i="3"/>
  <c r="F62" i="3"/>
  <c r="F63" i="3"/>
  <c r="F64" i="3"/>
  <c r="F65" i="3"/>
  <c r="F66" i="3"/>
  <c r="F59" i="3"/>
  <c r="F55" i="3"/>
  <c r="F51" i="3"/>
  <c r="F52" i="3"/>
  <c r="F53" i="3"/>
  <c r="F54" i="3"/>
  <c r="F50" i="3"/>
  <c r="F43" i="3"/>
  <c r="F44" i="3"/>
  <c r="F45" i="3"/>
  <c r="F42" i="3"/>
  <c r="E46" i="3"/>
  <c r="F46" i="3" s="1"/>
  <c r="D38" i="3"/>
  <c r="E38" i="3"/>
  <c r="F32" i="3"/>
  <c r="F33" i="3"/>
  <c r="F34" i="3"/>
  <c r="F35" i="3"/>
  <c r="F36" i="3"/>
  <c r="F37" i="3"/>
  <c r="F31" i="3"/>
  <c r="F23" i="3"/>
  <c r="F24" i="3"/>
  <c r="F25" i="3"/>
  <c r="F26" i="3"/>
  <c r="F27" i="3"/>
  <c r="F22" i="3"/>
  <c r="D18" i="3"/>
  <c r="E18" i="3"/>
  <c r="F13" i="3"/>
  <c r="F14" i="3"/>
  <c r="F15" i="3"/>
  <c r="F16" i="3"/>
  <c r="F17" i="3"/>
  <c r="F12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5" i="3"/>
  <c r="F6" i="3"/>
  <c r="F7" i="3"/>
  <c r="F5" i="3"/>
  <c r="D8" i="3"/>
  <c r="E8" i="3"/>
  <c r="F107" i="1"/>
  <c r="F108" i="1"/>
  <c r="F109" i="1"/>
  <c r="F110" i="1"/>
  <c r="F111" i="1"/>
  <c r="F112" i="1"/>
  <c r="F113" i="1"/>
  <c r="F114" i="1"/>
  <c r="F115" i="1"/>
  <c r="F106" i="1"/>
  <c r="D103" i="1"/>
  <c r="E103" i="1"/>
  <c r="F93" i="1"/>
  <c r="F94" i="1"/>
  <c r="F95" i="1"/>
  <c r="F96" i="1"/>
  <c r="F97" i="1"/>
  <c r="F98" i="1"/>
  <c r="F99" i="1"/>
  <c r="F100" i="1"/>
  <c r="F101" i="1"/>
  <c r="F102" i="1"/>
  <c r="F92" i="1"/>
  <c r="F77" i="1"/>
  <c r="F78" i="1"/>
  <c r="F79" i="1"/>
  <c r="F80" i="1"/>
  <c r="F81" i="1"/>
  <c r="F82" i="1"/>
  <c r="F83" i="1"/>
  <c r="F84" i="1"/>
  <c r="F85" i="1"/>
  <c r="F86" i="1"/>
  <c r="F87" i="1"/>
  <c r="F88" i="1"/>
  <c r="D89" i="1"/>
  <c r="E89" i="1"/>
  <c r="F71" i="1"/>
  <c r="F70" i="1"/>
  <c r="F72" i="1"/>
  <c r="F73" i="1"/>
  <c r="F69" i="1"/>
  <c r="D74" i="1"/>
  <c r="E74" i="1"/>
  <c r="F62" i="1"/>
  <c r="F63" i="1"/>
  <c r="F64" i="1"/>
  <c r="F65" i="1"/>
  <c r="F61" i="1"/>
  <c r="E66" i="1"/>
  <c r="D66" i="1"/>
  <c r="E58" i="1"/>
  <c r="D58" i="1"/>
  <c r="F53" i="1"/>
  <c r="F54" i="1"/>
  <c r="F55" i="1"/>
  <c r="F56" i="1"/>
  <c r="F57" i="1"/>
  <c r="F52" i="1"/>
  <c r="F45" i="1"/>
  <c r="F46" i="1"/>
  <c r="F47" i="1"/>
  <c r="F44" i="1"/>
  <c r="D48" i="1"/>
  <c r="E48" i="1"/>
  <c r="F31" i="1"/>
  <c r="F32" i="1"/>
  <c r="F33" i="1"/>
  <c r="F34" i="1"/>
  <c r="F35" i="1"/>
  <c r="F36" i="1"/>
  <c r="F37" i="1"/>
  <c r="F38" i="1"/>
  <c r="F39" i="1"/>
  <c r="F40" i="1"/>
  <c r="D41" i="1"/>
  <c r="E41" i="1"/>
  <c r="D27" i="1"/>
  <c r="E27" i="1"/>
  <c r="F26" i="1"/>
  <c r="D16" i="1"/>
  <c r="E16" i="1"/>
  <c r="F12" i="1"/>
  <c r="F13" i="1"/>
  <c r="F14" i="1"/>
  <c r="F15" i="1"/>
  <c r="F20" i="1"/>
  <c r="F21" i="1"/>
  <c r="F22" i="1"/>
  <c r="F23" i="1"/>
  <c r="F24" i="1"/>
  <c r="F25" i="1"/>
  <c r="F11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5" i="1"/>
  <c r="D7" i="1"/>
  <c r="E7" i="1"/>
  <c r="F6" i="1"/>
  <c r="F5" i="1"/>
  <c r="F4" i="1"/>
  <c r="F3" i="1"/>
  <c r="F48" i="2"/>
  <c r="F49" i="2"/>
  <c r="F50" i="2"/>
  <c r="F47" i="2"/>
  <c r="E51" i="2"/>
  <c r="D51" i="2"/>
  <c r="J7" i="2"/>
  <c r="J8" i="2"/>
  <c r="J9" i="2"/>
  <c r="J10" i="2"/>
  <c r="J11" i="2"/>
  <c r="J12" i="2"/>
  <c r="J13" i="2"/>
  <c r="J14" i="2"/>
  <c r="J15" i="2"/>
  <c r="J6" i="2"/>
  <c r="D42" i="2"/>
  <c r="E42" i="2"/>
  <c r="D30" i="2"/>
  <c r="E30" i="2"/>
  <c r="E18" i="2"/>
  <c r="D18" i="2"/>
  <c r="D8" i="2"/>
  <c r="E8" i="2"/>
  <c r="F6" i="2"/>
  <c r="F7" i="2"/>
  <c r="F11" i="2"/>
  <c r="F12" i="2"/>
  <c r="F5" i="2"/>
  <c r="F14" i="2"/>
  <c r="F15" i="2"/>
  <c r="F16" i="2"/>
  <c r="F17" i="2"/>
  <c r="F13" i="2"/>
  <c r="F22" i="2"/>
  <c r="F23" i="2"/>
  <c r="F24" i="2"/>
  <c r="F25" i="2"/>
  <c r="F26" i="2"/>
  <c r="F27" i="2"/>
  <c r="F28" i="2"/>
  <c r="F29" i="2"/>
  <c r="F21" i="2"/>
  <c r="F34" i="2"/>
  <c r="F35" i="2"/>
  <c r="F36" i="2"/>
  <c r="F37" i="2"/>
  <c r="F38" i="2"/>
  <c r="F39" i="2"/>
  <c r="F40" i="2"/>
  <c r="F41" i="2"/>
  <c r="F33" i="2"/>
  <c r="N10" i="5" l="1"/>
  <c r="F24" i="6"/>
  <c r="F10" i="6"/>
  <c r="F103" i="1"/>
  <c r="F68" i="4"/>
  <c r="F9" i="4"/>
  <c r="F18" i="4"/>
  <c r="F89" i="1"/>
  <c r="F38" i="3"/>
  <c r="F18" i="3"/>
  <c r="F8" i="3"/>
  <c r="F66" i="1"/>
  <c r="F74" i="1"/>
  <c r="F58" i="1"/>
  <c r="F48" i="1"/>
  <c r="F41" i="1"/>
  <c r="F16" i="1"/>
  <c r="F27" i="1"/>
  <c r="F7" i="1"/>
  <c r="F51" i="2"/>
  <c r="F8" i="2"/>
  <c r="F18" i="2"/>
  <c r="F42" i="2"/>
  <c r="F30" i="2"/>
  <c r="F116" i="1" l="1"/>
</calcChain>
</file>

<file path=xl/sharedStrings.xml><?xml version="1.0" encoding="utf-8"?>
<sst xmlns="http://schemas.openxmlformats.org/spreadsheetml/2006/main" count="1228" uniqueCount="304">
  <si>
    <t>Parcel Number</t>
  </si>
  <si>
    <t>Street Address</t>
  </si>
  <si>
    <t>Sale Date</t>
  </si>
  <si>
    <t>Sale Price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</si>
  <si>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</si>
  <si>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</si>
  <si>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</si>
  <si>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</si>
  <si>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</si>
  <si>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</si>
  <si>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</si>
  <si>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</si>
  <si>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Net Acres</t>
  </si>
  <si>
    <t>Total Acres</t>
  </si>
  <si>
    <t>Dollars/FF</t>
  </si>
  <si>
    <t>Dollars/Acre</t>
  </si>
  <si>
    <t>Other Parcels in Sale</t>
  </si>
  <si>
    <t>Class</t>
  </si>
  <si>
    <t>Waterfront Name</t>
  </si>
  <si>
    <t>32-SPLIT VACANT</t>
  </si>
  <si>
    <t>402</t>
  </si>
  <si>
    <t>52-03-201-003-45</t>
  </si>
  <si>
    <t>03-ARM'S LENGTH</t>
  </si>
  <si>
    <t>52-03-304-001-10</t>
  </si>
  <si>
    <t>502</t>
  </si>
  <si>
    <t>52-03-465-004-00</t>
  </si>
  <si>
    <t>52-03-465-010-00</t>
  </si>
  <si>
    <t>52-03-465-014-00</t>
  </si>
  <si>
    <t>52-03-465-017-00</t>
  </si>
  <si>
    <t>52-03-465-018-00</t>
  </si>
  <si>
    <t>52-03-465-021-00</t>
  </si>
  <si>
    <t>52-03-465-022-00</t>
  </si>
  <si>
    <t>52-03-465-030-00</t>
  </si>
  <si>
    <t>52-03-465-032-00</t>
  </si>
  <si>
    <t>Totals:</t>
  </si>
  <si>
    <t>Sale. Ratio =&gt;</t>
  </si>
  <si>
    <t>Average</t>
  </si>
  <si>
    <t>Std. Dev. =&gt;</t>
  </si>
  <si>
    <t>per FF=&gt;</t>
  </si>
  <si>
    <t>N. Greenwood Condominium</t>
  </si>
  <si>
    <t>*Note; Largest Parcel in the N. Greenwood Condominium is 11.65 acres*</t>
  </si>
  <si>
    <t>Per Acre Values</t>
  </si>
  <si>
    <t>*Average Per Acre Rate*</t>
  </si>
  <si>
    <t>52-03-465-011-00</t>
  </si>
  <si>
    <t>No</t>
  </si>
  <si>
    <t>Acres</t>
  </si>
  <si>
    <t>Ave Sale $</t>
  </si>
  <si>
    <t>$/Acre</t>
  </si>
  <si>
    <t>52-03-465-024-00</t>
  </si>
  <si>
    <t>52-03-465-025-00</t>
  </si>
  <si>
    <t>52-03-465-031-00</t>
  </si>
  <si>
    <t>5.01 to 6 Acres</t>
  </si>
  <si>
    <t>52-03-465-028-00</t>
  </si>
  <si>
    <t>52-03-465-033-00</t>
  </si>
  <si>
    <t>52-03-465-019-00</t>
  </si>
  <si>
    <t>03-465-018-00</t>
  </si>
  <si>
    <t>6.01 to 12 Acres</t>
  </si>
  <si>
    <t>52-03-465-008-00</t>
  </si>
  <si>
    <t>03-465-009-00</t>
  </si>
  <si>
    <t>52-03-201-003-15</t>
  </si>
  <si>
    <t>52-03-465-026-00</t>
  </si>
  <si>
    <t>03-465-027-00</t>
  </si>
  <si>
    <t>52-03-202-002-11</t>
  </si>
  <si>
    <t>52-03-202-003-40</t>
  </si>
  <si>
    <t>Pond Frontage $/Acre</t>
  </si>
  <si>
    <t>52-03-201-003-50</t>
  </si>
  <si>
    <t>52-03-201-003-55</t>
  </si>
  <si>
    <t>3130 GOLD MINE CREEK DR</t>
  </si>
  <si>
    <t>52-03-202-002-12</t>
  </si>
  <si>
    <t>52-03-212-002-14</t>
  </si>
  <si>
    <t>1 to 3 Acres</t>
  </si>
  <si>
    <t>4 to 5 Acres</t>
  </si>
  <si>
    <t>2026 Ely Township</t>
  </si>
  <si>
    <t>*Applied for 2026</t>
  </si>
  <si>
    <t>*Applied for 2026*</t>
  </si>
  <si>
    <t>*Parcels w/ Pond Frontage Valued at $10,046/Acre*</t>
  </si>
  <si>
    <t>Residential Land Table</t>
  </si>
  <si>
    <t>*Vacant Land Sales*</t>
  </si>
  <si>
    <t>1 Acre &amp; Under</t>
  </si>
  <si>
    <t>*Average Per Acre Values*</t>
  </si>
  <si>
    <t>52-09-500-091-00</t>
  </si>
  <si>
    <t>52-07-134-014-00</t>
  </si>
  <si>
    <t>52-03-430-027-00</t>
  </si>
  <si>
    <t>1 to 4.99 Acres</t>
  </si>
  <si>
    <t>52-07-108-006-10</t>
  </si>
  <si>
    <t>52-03-211-003-32</t>
  </si>
  <si>
    <t>202/402 at time of sale</t>
  </si>
  <si>
    <t>52-07-007-002-25</t>
  </si>
  <si>
    <t>52-03-103-001-30</t>
  </si>
  <si>
    <t>52-03-103-001-10</t>
  </si>
  <si>
    <t>52-03-103-001-20</t>
  </si>
  <si>
    <t>52-03-133-010-00</t>
  </si>
  <si>
    <t>52-07-132-034-30</t>
  </si>
  <si>
    <t>52-03-212-002-12</t>
  </si>
  <si>
    <t>52-03-233-020-00</t>
  </si>
  <si>
    <t>52-03-233-006-00</t>
  </si>
  <si>
    <t>52-03-122-003-05</t>
  </si>
  <si>
    <t>10.01 to 20 Acres</t>
  </si>
  <si>
    <t>52-06-205-004-50</t>
  </si>
  <si>
    <t>52-06-208-004-20</t>
  </si>
  <si>
    <t>52-03-202-004-22</t>
  </si>
  <si>
    <t>52-03-210-001-50</t>
  </si>
  <si>
    <t>52-01-026-012-20</t>
  </si>
  <si>
    <t>52-12-126-024-00</t>
  </si>
  <si>
    <t>52-12-126-022-30</t>
  </si>
  <si>
    <t>52-06-208-025-00</t>
  </si>
  <si>
    <t>20.01 to 39.99 Acres</t>
  </si>
  <si>
    <t>52-03-206-030-00</t>
  </si>
  <si>
    <t>52-03-111-008-00</t>
  </si>
  <si>
    <t>52-12-101-002-00</t>
  </si>
  <si>
    <t>52-13-026-007-20</t>
  </si>
  <si>
    <t>52-51-716-004-10</t>
  </si>
  <si>
    <t>52-03-127-001-11</t>
  </si>
  <si>
    <t>52-03-205-003-00</t>
  </si>
  <si>
    <t>40 to 50 Acres</t>
  </si>
  <si>
    <t>52-03-120-009-00</t>
  </si>
  <si>
    <t>52-07-103-005-00</t>
  </si>
  <si>
    <t>52-03-128-004-00</t>
  </si>
  <si>
    <t>52-07-114-013-00</t>
  </si>
  <si>
    <t>52-07-123-001-00</t>
  </si>
  <si>
    <t>501</t>
  </si>
  <si>
    <t>52-07-228-009-00</t>
  </si>
  <si>
    <t>52-16-229-008-00</t>
  </si>
  <si>
    <t>52-16-118-002-00</t>
  </si>
  <si>
    <t>52-06-005-019-00</t>
  </si>
  <si>
    <t>52-06-134-001-00</t>
  </si>
  <si>
    <t>52-12-113-013-00</t>
  </si>
  <si>
    <t>52-03-324-004-00</t>
  </si>
  <si>
    <t>50.01 to 99.99 Acres</t>
  </si>
  <si>
    <t>52-01-026-011-50</t>
  </si>
  <si>
    <t>52-01-035-004-00</t>
  </si>
  <si>
    <t>52-12-213-038-10</t>
  </si>
  <si>
    <t>52-12-213-049-00</t>
  </si>
  <si>
    <t>52-07-005-013-00</t>
  </si>
  <si>
    <t>52-07-005-016-00 &amp; 008-001-40</t>
  </si>
  <si>
    <t>52-01-236-009-50</t>
  </si>
  <si>
    <t>52-03-232-002-00</t>
  </si>
  <si>
    <t>52-03-232-003-00</t>
  </si>
  <si>
    <t>52-12-223-008-00</t>
  </si>
  <si>
    <t>52-12-222-004-00 &amp; 223-005-00</t>
  </si>
  <si>
    <t>52-09-427-001-10</t>
  </si>
  <si>
    <t>52-07-304-005-00</t>
  </si>
  <si>
    <t>52-06-232-012-20</t>
  </si>
  <si>
    <t>52-07-222-001-30</t>
  </si>
  <si>
    <t>100 Acres &amp; Over</t>
  </si>
  <si>
    <t>52-03-332-002-00</t>
  </si>
  <si>
    <t>52-03-332-008-00 &amp; 03-332-003-00</t>
  </si>
  <si>
    <t>52-03-111-041-00</t>
  </si>
  <si>
    <t>52-03-111-047-30, 114-004-00, 114-005-00</t>
  </si>
  <si>
    <t>52-06-133-001-00</t>
  </si>
  <si>
    <t>52-06-222-002-00</t>
  </si>
  <si>
    <t>52-06-222-003-00</t>
  </si>
  <si>
    <t>52-06-230-011-50</t>
  </si>
  <si>
    <t>52-06-230-011-00 &amp; 230-009-00</t>
  </si>
  <si>
    <t>52-01-312-006-00</t>
  </si>
  <si>
    <t>52-01-312-005-10</t>
  </si>
  <si>
    <t>52-07-315-004-00</t>
  </si>
  <si>
    <t>52-01-116-002-00</t>
  </si>
  <si>
    <t>52-01-116-003-00</t>
  </si>
  <si>
    <t>52-01-124-001-00</t>
  </si>
  <si>
    <t>52-01-125-001-00 &amp; 125-003-00</t>
  </si>
  <si>
    <t>52-03-425-005-00</t>
  </si>
  <si>
    <t>52-03-212-045-00</t>
  </si>
  <si>
    <t>52-03-136-015-00</t>
  </si>
  <si>
    <t>3 to 5 Acres</t>
  </si>
  <si>
    <t>5 to 6 Acres</t>
  </si>
  <si>
    <t>6 to 9.99 Acres</t>
  </si>
  <si>
    <t>10 to 15 Acres</t>
  </si>
  <si>
    <t>15 to 25 Acres</t>
  </si>
  <si>
    <t>25 to 39.99 Acres</t>
  </si>
  <si>
    <t>52-01-004-002-11</t>
  </si>
  <si>
    <t>40 Acres</t>
  </si>
  <si>
    <t>*Prime Per Acre Values*</t>
  </si>
  <si>
    <t>52-03-208-038-30</t>
  </si>
  <si>
    <t>1.01 to 5 Acres</t>
  </si>
  <si>
    <t>52-10-110-007-10</t>
  </si>
  <si>
    <t>52-10-127-123-00</t>
  </si>
  <si>
    <t>5.01 to 10 Acres</t>
  </si>
  <si>
    <t>52-10-119-002-00</t>
  </si>
  <si>
    <t>52-11-177-001-00</t>
  </si>
  <si>
    <t>52-11-177-009-00</t>
  </si>
  <si>
    <t>52-11-030-001-60</t>
  </si>
  <si>
    <t>52-09-307-004-00</t>
  </si>
  <si>
    <t>*Below Average Per Acre Values*</t>
  </si>
  <si>
    <t>52-09-500-051-00</t>
  </si>
  <si>
    <t>52-12-403-011-00</t>
  </si>
  <si>
    <t>52-03-415-003-00</t>
  </si>
  <si>
    <t>52-03-222-002-20</t>
  </si>
  <si>
    <t>52-03-207-014-00</t>
  </si>
  <si>
    <t>52-03-208-031-00</t>
  </si>
  <si>
    <t>52-03-204-021-00</t>
  </si>
  <si>
    <t>52-03-205-011-00</t>
  </si>
  <si>
    <t>52-16-032-005-00</t>
  </si>
  <si>
    <t>52-01-204-002-00</t>
  </si>
  <si>
    <t>52-07-228-011-00</t>
  </si>
  <si>
    <t>52-07-110-025-00</t>
  </si>
  <si>
    <t>52-12-310-001-00</t>
  </si>
  <si>
    <t>52-03-212-026-00</t>
  </si>
  <si>
    <t>Lakefront FF Values</t>
  </si>
  <si>
    <t>14191 US HIGHWAY 41</t>
  </si>
  <si>
    <t>LOWMOOR LAKE</t>
  </si>
  <si>
    <t>*Northern Lakes Average FF Values</t>
  </si>
  <si>
    <t>52-09-420-004-02</t>
  </si>
  <si>
    <t>LAKE ELINOR</t>
  </si>
  <si>
    <t>52-03-333-004-40</t>
  </si>
  <si>
    <t>CO RD CKK</t>
  </si>
  <si>
    <t>401</t>
  </si>
  <si>
    <t>BOSTON LAKE</t>
  </si>
  <si>
    <t>52-03-460-003-00</t>
  </si>
  <si>
    <t>3 LOWMOOR LAKE ROAD EAST</t>
  </si>
  <si>
    <t>52-09-421-027-00</t>
  </si>
  <si>
    <t>ARFELIN LAKE</t>
  </si>
  <si>
    <t>52-03-450-003-00</t>
  </si>
  <si>
    <t>1715 CO RD CU</t>
  </si>
  <si>
    <t>GOLD MINE LAKE</t>
  </si>
  <si>
    <t>52-03-450-004-00</t>
  </si>
  <si>
    <t>1475 CO RD CU</t>
  </si>
  <si>
    <t>52-03-003-014-00</t>
  </si>
  <si>
    <t>1020 LITTLE PERCH LK RD</t>
  </si>
  <si>
    <t>LITTLE PERCH LAKE</t>
  </si>
  <si>
    <t>*Southern Lakes Average FF Values*</t>
  </si>
  <si>
    <t>52-06-003-007-00</t>
  </si>
  <si>
    <t>928 S HELEN LAKE</t>
  </si>
  <si>
    <t>HELEN LAKE</t>
  </si>
  <si>
    <t>52-06-003-011-00</t>
  </si>
  <si>
    <t>5900 N HELEN LAKE</t>
  </si>
  <si>
    <t>52-06-003-042-00</t>
  </si>
  <si>
    <t>2630 S HELEN LAKE</t>
  </si>
  <si>
    <t>15800 CO RD CF</t>
  </si>
  <si>
    <t>52-06-003-050-20</t>
  </si>
  <si>
    <t>1320 S HELEN LAKE</t>
  </si>
  <si>
    <t>52-06-003-050-10</t>
  </si>
  <si>
    <t>52-03-003-016-00</t>
  </si>
  <si>
    <t>1734 LITTLE PERCH LAKE</t>
  </si>
  <si>
    <t>52-06-022-043-00</t>
  </si>
  <si>
    <t>4100 S CASEY LAKE</t>
  </si>
  <si>
    <t>CASEY LAKE</t>
  </si>
  <si>
    <t>52-03-003-021-00</t>
  </si>
  <si>
    <t>1537 N LITTLE PERCH LAKE</t>
  </si>
  <si>
    <t>52-06-029-007-50</t>
  </si>
  <si>
    <t>19501 CHAIN OF LAKES</t>
  </si>
  <si>
    <t>CHAIN OF LAKES</t>
  </si>
  <si>
    <t>52-03-133-012-00</t>
  </si>
  <si>
    <t>16350 CO RD CF</t>
  </si>
  <si>
    <t>*Prime FF Values*</t>
  </si>
  <si>
    <t>*Below Average FF Values*</t>
  </si>
  <si>
    <t>NORTH LAKE</t>
  </si>
  <si>
    <t>52-03-307-002-15</t>
  </si>
  <si>
    <t>34022 WOLF LAKE RD</t>
  </si>
  <si>
    <t>BROCKY LAKE</t>
  </si>
  <si>
    <t>River</t>
  </si>
  <si>
    <t>52-09-330-008-00</t>
  </si>
  <si>
    <t>Michigamme River</t>
  </si>
  <si>
    <t>52-12-36-026-00</t>
  </si>
  <si>
    <t>52-05-212-004-20</t>
  </si>
  <si>
    <t xml:space="preserve">Middle Branch Escanaba </t>
  </si>
  <si>
    <t>52-12-201-001-11</t>
  </si>
  <si>
    <t>*Used for 2026*</t>
  </si>
  <si>
    <t>Riverfront FF Values</t>
  </si>
  <si>
    <t>ESCANABA RIVER</t>
  </si>
  <si>
    <t>52-05-066-004-00</t>
  </si>
  <si>
    <t>52-05-132-014-00</t>
  </si>
  <si>
    <t>52-05-121-042-00</t>
  </si>
  <si>
    <t>52-03-234-032-00</t>
  </si>
  <si>
    <t>52-03-234-031-00</t>
  </si>
  <si>
    <t>52-03-111-037-00</t>
  </si>
  <si>
    <t>52-03-111-036-00</t>
  </si>
  <si>
    <t>BLACK RIVER</t>
  </si>
  <si>
    <t>Escanaba River</t>
  </si>
  <si>
    <t xml:space="preserve">Below Average </t>
  </si>
  <si>
    <t>Prime (Above Average)</t>
  </si>
  <si>
    <t>*Below Average Values*</t>
  </si>
  <si>
    <t>GOLD MINE CREEK</t>
  </si>
  <si>
    <t xml:space="preserve">Under 1 acre </t>
  </si>
  <si>
    <t>Commercial Land Table</t>
  </si>
  <si>
    <t>52-51-556-058-00</t>
  </si>
  <si>
    <t>52-03-210-034-00</t>
  </si>
  <si>
    <t>1.01 to 7 acres</t>
  </si>
  <si>
    <t>52-53-432-017-00</t>
  </si>
  <si>
    <t>*Very western bndry of City Limits*</t>
  </si>
  <si>
    <t>52-51-704-011-00</t>
  </si>
  <si>
    <t>7.01 to 25 acres</t>
  </si>
  <si>
    <t>52-06-203-029-00</t>
  </si>
  <si>
    <t>52-05-122-013-00</t>
  </si>
  <si>
    <t>52-05-122-013-72</t>
  </si>
  <si>
    <t>52-14-134-018-00</t>
  </si>
  <si>
    <t>52-14-134-006-00</t>
  </si>
  <si>
    <t>25.01 to 50 acres</t>
  </si>
  <si>
    <t>52-14-134-018-10</t>
  </si>
  <si>
    <t>52-12-213-044-00</t>
  </si>
  <si>
    <t>12-213-047-00</t>
  </si>
  <si>
    <t>52-03-212-002-10</t>
  </si>
  <si>
    <t xml:space="preserve">52-06-005-001-75 </t>
  </si>
  <si>
    <t>50.01 to 100 acres</t>
  </si>
  <si>
    <t>005-016-00 &amp; 008-001-40</t>
  </si>
  <si>
    <t>52-01-113-003-00</t>
  </si>
  <si>
    <t>52-03-211-019-00</t>
  </si>
  <si>
    <t>52-14-108-003-10</t>
  </si>
  <si>
    <t>100 acres &amp; Over</t>
  </si>
  <si>
    <t xml:space="preserve">52-01-111-005-00 </t>
  </si>
  <si>
    <t>111-006-00 &amp; 111-007-10</t>
  </si>
  <si>
    <t>52-03-226-001-10</t>
  </si>
  <si>
    <t>Gravel Pit Per Acre</t>
  </si>
  <si>
    <t>52-08-031-013-00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</si>
</sst>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&quot;$&quot;#,##0_);[Red]\(&quot;$&quot;#,##0.00\)"/>
    <numFmt numFmtId="168" formatCode="&quot;$&quot;#,##0"/>
    <numFmt numFmtId="169" formatCode="m/d/yy;@"/>
    <numFmt numFmtId="173" formatCode="&quot;$&quot;#,##0.00"/>
    <numFmt numFmtId="174" formatCode="#,##0.0"/>
  </numFmts>
  <fonts count="4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666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808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6666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1E922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 "/>
    </font>
    <font>
      <sz val="11"/>
      <color theme="1"/>
      <name val="Calibri "/>
    </font>
    <font>
      <b/>
      <sz val="11"/>
      <color rgb="FFFF0000"/>
      <name val="Calibri "/>
    </font>
    <font>
      <b/>
      <sz val="11"/>
      <color theme="1"/>
      <name val="Calibri 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008080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0" fillId="0" borderId="0"/>
  </cellStyleXfs>
  <cellXfs count="437">
    <xf numFmtId="0" fontId="0" fillId="0" borderId="0" xfId="0"/>
    <xf numFmtId="0" fontId="1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6" fontId="0" fillId="0" borderId="2" xfId="0" applyNumberFormat="1" applyBorder="1" applyAlignment="1">
      <alignment horizontal="center"/>
    </xf>
    <xf numFmtId="40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0" fillId="6" borderId="2" xfId="0" applyFill="1" applyBorder="1" applyAlignment="1">
      <alignment horizontal="left"/>
    </xf>
    <xf numFmtId="168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1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/>
    </xf>
    <xf numFmtId="165" fontId="30" fillId="6" borderId="0" xfId="0" applyNumberFormat="1" applyFont="1" applyFill="1" applyAlignment="1">
      <alignment horizontal="center"/>
    </xf>
    <xf numFmtId="168" fontId="30" fillId="6" borderId="0" xfId="0" applyNumberFormat="1" applyFont="1" applyFill="1" applyAlignment="1">
      <alignment horizontal="center"/>
    </xf>
    <xf numFmtId="1" fontId="30" fillId="6" borderId="0" xfId="0" applyNumberFormat="1" applyFont="1" applyFill="1" applyAlignment="1">
      <alignment horizontal="center"/>
    </xf>
    <xf numFmtId="2" fontId="30" fillId="6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168" fontId="15" fillId="0" borderId="2" xfId="0" applyNumberFormat="1" applyFont="1" applyBorder="1" applyAlignment="1">
      <alignment horizontal="center"/>
    </xf>
    <xf numFmtId="168" fontId="15" fillId="5" borderId="2" xfId="0" applyNumberFormat="1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165" fontId="12" fillId="4" borderId="0" xfId="0" applyNumberFormat="1" applyFont="1" applyFill="1" applyAlignment="1">
      <alignment horizontal="center"/>
    </xf>
    <xf numFmtId="168" fontId="12" fillId="4" borderId="0" xfId="0" applyNumberFormat="1" applyFont="1" applyFill="1" applyAlignment="1">
      <alignment horizontal="center"/>
    </xf>
    <xf numFmtId="2" fontId="12" fillId="4" borderId="0" xfId="0" applyNumberFormat="1" applyFont="1" applyFill="1" applyAlignment="1">
      <alignment horizontal="center"/>
    </xf>
    <xf numFmtId="1" fontId="12" fillId="4" borderId="0" xfId="0" applyNumberFormat="1" applyFont="1" applyFill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166" fontId="21" fillId="6" borderId="2" xfId="0" applyNumberFormat="1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40" fontId="0" fillId="0" borderId="0" xfId="0" applyNumberFormat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2" fillId="5" borderId="0" xfId="0" applyFont="1" applyFill="1" applyAlignment="1">
      <alignment horizontal="center"/>
    </xf>
    <xf numFmtId="0" fontId="21" fillId="6" borderId="2" xfId="0" applyFont="1" applyFill="1" applyBorder="1" applyAlignment="1">
      <alignment horizontal="center"/>
    </xf>
    <xf numFmtId="3" fontId="13" fillId="4" borderId="2" xfId="0" applyNumberFormat="1" applyFont="1" applyFill="1" applyBorder="1" applyAlignment="1">
      <alignment horizontal="center"/>
    </xf>
    <xf numFmtId="3" fontId="21" fillId="5" borderId="2" xfId="0" applyNumberFormat="1" applyFont="1" applyFill="1" applyBorder="1" applyAlignment="1">
      <alignment horizontal="center"/>
    </xf>
    <xf numFmtId="6" fontId="3" fillId="0" borderId="2" xfId="0" applyNumberFormat="1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14" fontId="16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0" fontId="15" fillId="0" borderId="2" xfId="0" applyNumberFormat="1" applyFont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6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15" fillId="0" borderId="0" xfId="0" applyNumberFormat="1" applyFont="1" applyAlignment="1">
      <alignment horizontal="center"/>
    </xf>
    <xf numFmtId="40" fontId="15" fillId="0" borderId="0" xfId="0" applyNumberFormat="1" applyFont="1" applyAlignment="1">
      <alignment horizontal="center"/>
    </xf>
    <xf numFmtId="168" fontId="15" fillId="6" borderId="0" xfId="0" applyNumberFormat="1" applyFont="1" applyFill="1" applyAlignment="1">
      <alignment horizontal="center"/>
    </xf>
    <xf numFmtId="6" fontId="3" fillId="5" borderId="2" xfId="0" applyNumberFormat="1" applyFont="1" applyFill="1" applyBorder="1" applyAlignment="1">
      <alignment horizontal="right"/>
    </xf>
    <xf numFmtId="40" fontId="0" fillId="0" borderId="0" xfId="0" applyNumberFormat="1"/>
    <xf numFmtId="0" fontId="0" fillId="0" borderId="2" xfId="0" quotePrefix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6" fontId="12" fillId="4" borderId="2" xfId="0" applyNumberFormat="1" applyFont="1" applyFill="1" applyBorder="1" applyAlignment="1">
      <alignment horizontal="center" vertical="center"/>
    </xf>
    <xf numFmtId="40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6" fontId="3" fillId="0" borderId="2" xfId="0" applyNumberFormat="1" applyFont="1" applyBorder="1" applyAlignment="1">
      <alignment horizontal="right"/>
    </xf>
    <xf numFmtId="40" fontId="3" fillId="0" borderId="2" xfId="0" applyNumberFormat="1" applyFont="1" applyBorder="1" applyAlignment="1">
      <alignment horizontal="right"/>
    </xf>
    <xf numFmtId="6" fontId="0" fillId="0" borderId="2" xfId="0" applyNumberFormat="1" applyBorder="1" applyAlignment="1">
      <alignment horizontal="right"/>
    </xf>
    <xf numFmtId="40" fontId="0" fillId="0" borderId="2" xfId="0" applyNumberFormat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2" xfId="0" applyFont="1" applyBorder="1"/>
    <xf numFmtId="3" fontId="21" fillId="5" borderId="2" xfId="0" applyNumberFormat="1" applyFont="1" applyFill="1" applyBorder="1"/>
    <xf numFmtId="0" fontId="22" fillId="0" borderId="2" xfId="0" applyFont="1" applyBorder="1" applyAlignment="1">
      <alignment horizontal="right"/>
    </xf>
    <xf numFmtId="3" fontId="22" fillId="5" borderId="2" xfId="0" applyNumberFormat="1" applyFont="1" applyFill="1" applyBorder="1"/>
    <xf numFmtId="0" fontId="22" fillId="0" borderId="2" xfId="0" applyFont="1" applyBorder="1"/>
    <xf numFmtId="0" fontId="0" fillId="0" borderId="0" xfId="0" quotePrefix="1" applyAlignment="1">
      <alignment horizontal="center"/>
    </xf>
    <xf numFmtId="0" fontId="21" fillId="5" borderId="0" xfId="0" applyFont="1" applyFill="1" applyAlignment="1">
      <alignment horizontal="center"/>
    </xf>
    <xf numFmtId="3" fontId="13" fillId="4" borderId="2" xfId="0" applyNumberFormat="1" applyFont="1" applyFill="1" applyBorder="1"/>
    <xf numFmtId="166" fontId="23" fillId="0" borderId="2" xfId="0" applyNumberFormat="1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14" fontId="27" fillId="0" borderId="2" xfId="0" applyNumberFormat="1" applyFon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27" fillId="0" borderId="2" xfId="0" quotePrefix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7" fillId="0" borderId="2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6" fontId="27" fillId="0" borderId="2" xfId="0" applyNumberFormat="1" applyFont="1" applyBorder="1" applyAlignment="1">
      <alignment horizontal="right"/>
    </xf>
    <xf numFmtId="40" fontId="27" fillId="0" borderId="2" xfId="0" applyNumberFormat="1" applyFont="1" applyBorder="1" applyAlignment="1">
      <alignment horizontal="right"/>
    </xf>
    <xf numFmtId="14" fontId="15" fillId="0" borderId="2" xfId="0" applyNumberFormat="1" applyFont="1" applyBorder="1" applyAlignment="1">
      <alignment horizontal="right"/>
    </xf>
    <xf numFmtId="1" fontId="28" fillId="0" borderId="2" xfId="0" applyNumberFormat="1" applyFont="1" applyBorder="1" applyAlignment="1">
      <alignment horizontal="center"/>
    </xf>
    <xf numFmtId="14" fontId="26" fillId="0" borderId="2" xfId="0" applyNumberFormat="1" applyFont="1" applyBorder="1" applyAlignment="1">
      <alignment horizontal="right"/>
    </xf>
    <xf numFmtId="2" fontId="26" fillId="0" borderId="2" xfId="0" applyNumberFormat="1" applyFont="1" applyBorder="1" applyAlignment="1">
      <alignment horizontal="right"/>
    </xf>
    <xf numFmtId="0" fontId="27" fillId="6" borderId="2" xfId="0" applyFont="1" applyFill="1" applyBorder="1" applyAlignment="1">
      <alignment horizontal="left"/>
    </xf>
    <xf numFmtId="0" fontId="26" fillId="0" borderId="2" xfId="0" applyFont="1" applyBorder="1"/>
    <xf numFmtId="14" fontId="22" fillId="0" borderId="2" xfId="0" applyNumberFormat="1" applyFont="1" applyBorder="1" applyAlignment="1">
      <alignment horizontal="right"/>
    </xf>
    <xf numFmtId="168" fontId="22" fillId="0" borderId="2" xfId="0" applyNumberFormat="1" applyFont="1" applyBorder="1" applyAlignment="1">
      <alignment horizontal="right"/>
    </xf>
    <xf numFmtId="2" fontId="22" fillId="0" borderId="2" xfId="0" applyNumberFormat="1" applyFont="1" applyBorder="1" applyAlignment="1">
      <alignment horizontal="right"/>
    </xf>
    <xf numFmtId="168" fontId="26" fillId="0" borderId="2" xfId="0" applyNumberFormat="1" applyFont="1" applyBorder="1" applyAlignment="1">
      <alignment horizontal="right"/>
    </xf>
    <xf numFmtId="0" fontId="26" fillId="0" borderId="2" xfId="0" quotePrefix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" fontId="29" fillId="0" borderId="2" xfId="0" applyNumberFormat="1" applyFont="1" applyBorder="1" applyAlignment="1">
      <alignment horizontal="center"/>
    </xf>
    <xf numFmtId="0" fontId="13" fillId="4" borderId="2" xfId="0" applyFont="1" applyFill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/>
    </xf>
    <xf numFmtId="0" fontId="27" fillId="0" borderId="0" xfId="0" applyFont="1"/>
    <xf numFmtId="0" fontId="27" fillId="0" borderId="2" xfId="0" applyFont="1" applyBorder="1" applyAlignment="1">
      <alignment horizontal="center"/>
    </xf>
    <xf numFmtId="14" fontId="27" fillId="0" borderId="2" xfId="0" applyNumberFormat="1" applyFont="1" applyBorder="1" applyAlignment="1">
      <alignment horizontal="center"/>
    </xf>
    <xf numFmtId="6" fontId="27" fillId="0" borderId="2" xfId="0" applyNumberFormat="1" applyFont="1" applyBorder="1" applyAlignment="1">
      <alignment horizontal="center"/>
    </xf>
    <xf numFmtId="40" fontId="27" fillId="0" borderId="2" xfId="0" applyNumberFormat="1" applyFont="1" applyBorder="1" applyAlignment="1">
      <alignment horizontal="center"/>
    </xf>
    <xf numFmtId="14" fontId="26" fillId="0" borderId="2" xfId="0" applyNumberFormat="1" applyFont="1" applyBorder="1" applyAlignment="1">
      <alignment horizontal="center"/>
    </xf>
    <xf numFmtId="168" fontId="26" fillId="0" borderId="2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168" fontId="27" fillId="0" borderId="2" xfId="0" applyNumberFormat="1" applyFont="1" applyBorder="1" applyAlignment="1">
      <alignment horizontal="center"/>
    </xf>
    <xf numFmtId="2" fontId="27" fillId="0" borderId="2" xfId="0" applyNumberFormat="1" applyFont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14" fontId="22" fillId="0" borderId="2" xfId="0" applyNumberFormat="1" applyFont="1" applyBorder="1" applyAlignment="1">
      <alignment horizontal="center"/>
    </xf>
    <xf numFmtId="6" fontId="21" fillId="0" borderId="2" xfId="0" applyNumberFormat="1" applyFont="1" applyBorder="1" applyAlignment="1">
      <alignment horizontal="center"/>
    </xf>
    <xf numFmtId="40" fontId="21" fillId="0" borderId="2" xfId="0" applyNumberFormat="1" applyFont="1" applyBorder="1" applyAlignment="1">
      <alignment horizontal="center"/>
    </xf>
    <xf numFmtId="165" fontId="27" fillId="0" borderId="2" xfId="0" applyNumberFormat="1" applyFont="1" applyBorder="1" applyAlignment="1">
      <alignment horizontal="center"/>
    </xf>
    <xf numFmtId="6" fontId="26" fillId="0" borderId="2" xfId="0" applyNumberFormat="1" applyFont="1" applyBorder="1" applyAlignment="1">
      <alignment horizontal="center"/>
    </xf>
    <xf numFmtId="168" fontId="22" fillId="0" borderId="2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6" fontId="21" fillId="5" borderId="2" xfId="0" applyNumberFormat="1" applyFont="1" applyFill="1" applyBorder="1" applyAlignment="1">
      <alignment horizontal="center"/>
    </xf>
    <xf numFmtId="165" fontId="12" fillId="6" borderId="2" xfId="0" applyNumberFormat="1" applyFont="1" applyFill="1" applyBorder="1" applyAlignment="1">
      <alignment horizontal="center" vertical="center"/>
    </xf>
    <xf numFmtId="6" fontId="12" fillId="6" borderId="2" xfId="0" applyNumberFormat="1" applyFont="1" applyFill="1" applyBorder="1" applyAlignment="1">
      <alignment horizontal="center" vertical="center"/>
    </xf>
    <xf numFmtId="40" fontId="12" fillId="6" borderId="2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6" fontId="21" fillId="5" borderId="2" xfId="0" applyNumberFormat="1" applyFont="1" applyFill="1" applyBorder="1" applyAlignment="1">
      <alignment horizontal="right"/>
    </xf>
    <xf numFmtId="0" fontId="26" fillId="0" borderId="2" xfId="0" applyFont="1" applyBorder="1" applyAlignment="1">
      <alignment horizontal="left"/>
    </xf>
    <xf numFmtId="168" fontId="22" fillId="5" borderId="2" xfId="0" applyNumberFormat="1" applyFont="1" applyFill="1" applyBorder="1" applyAlignment="1">
      <alignment horizontal="center"/>
    </xf>
    <xf numFmtId="0" fontId="0" fillId="0" borderId="2" xfId="0" applyBorder="1"/>
    <xf numFmtId="0" fontId="26" fillId="6" borderId="2" xfId="0" applyFont="1" applyFill="1" applyBorder="1" applyAlignment="1">
      <alignment horizontal="center"/>
    </xf>
    <xf numFmtId="14" fontId="26" fillId="6" borderId="2" xfId="0" applyNumberFormat="1" applyFont="1" applyFill="1" applyBorder="1" applyAlignment="1">
      <alignment horizontal="center"/>
    </xf>
    <xf numFmtId="168" fontId="26" fillId="6" borderId="2" xfId="0" applyNumberFormat="1" applyFont="1" applyFill="1" applyBorder="1" applyAlignment="1">
      <alignment horizontal="center"/>
    </xf>
    <xf numFmtId="2" fontId="26" fillId="6" borderId="2" xfId="0" applyNumberFormat="1" applyFont="1" applyFill="1" applyBorder="1" applyAlignment="1">
      <alignment horizontal="center"/>
    </xf>
    <xf numFmtId="40" fontId="26" fillId="0" borderId="2" xfId="0" applyNumberFormat="1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166" fontId="21" fillId="0" borderId="2" xfId="0" applyNumberFormat="1" applyFont="1" applyBorder="1" applyAlignment="1">
      <alignment horizontal="center"/>
    </xf>
    <xf numFmtId="6" fontId="27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6" fontId="0" fillId="0" borderId="0" xfId="0" applyNumberFormat="1"/>
    <xf numFmtId="8" fontId="0" fillId="0" borderId="0" xfId="0" applyNumberFormat="1"/>
    <xf numFmtId="0" fontId="4" fillId="6" borderId="2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/>
    </xf>
    <xf numFmtId="6" fontId="4" fillId="6" borderId="2" xfId="0" applyNumberFormat="1" applyFont="1" applyFill="1" applyBorder="1" applyAlignment="1">
      <alignment horizontal="center" vertical="center"/>
    </xf>
    <xf numFmtId="40" fontId="4" fillId="6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/>
    </xf>
    <xf numFmtId="0" fontId="16" fillId="0" borderId="2" xfId="0" applyFont="1" applyBorder="1"/>
    <xf numFmtId="1" fontId="16" fillId="0" borderId="5" xfId="0" applyNumberFormat="1" applyFont="1" applyBorder="1"/>
    <xf numFmtId="1" fontId="8" fillId="0" borderId="2" xfId="0" applyNumberFormat="1" applyFont="1" applyBorder="1" applyAlignment="1">
      <alignment horizontal="center"/>
    </xf>
    <xf numFmtId="165" fontId="16" fillId="0" borderId="2" xfId="0" applyNumberFormat="1" applyFont="1" applyBorder="1" applyAlignment="1">
      <alignment horizontal="right"/>
    </xf>
    <xf numFmtId="165" fontId="15" fillId="0" borderId="2" xfId="0" applyNumberFormat="1" applyFont="1" applyBorder="1" applyAlignment="1">
      <alignment horizontal="right"/>
    </xf>
    <xf numFmtId="168" fontId="15" fillId="0" borderId="2" xfId="0" applyNumberFormat="1" applyFont="1" applyBorder="1" applyAlignment="1">
      <alignment horizontal="right"/>
    </xf>
    <xf numFmtId="2" fontId="15" fillId="0" borderId="2" xfId="0" applyNumberFormat="1" applyFont="1" applyBorder="1" applyAlignment="1">
      <alignment horizontal="right"/>
    </xf>
    <xf numFmtId="168" fontId="16" fillId="0" borderId="6" xfId="0" applyNumberFormat="1" applyFont="1" applyBorder="1" applyAlignment="1">
      <alignment horizontal="right"/>
    </xf>
    <xf numFmtId="2" fontId="16" fillId="0" borderId="2" xfId="0" applyNumberFormat="1" applyFont="1" applyBorder="1" applyAlignment="1">
      <alignment horizontal="right"/>
    </xf>
    <xf numFmtId="14" fontId="16" fillId="0" borderId="2" xfId="0" applyNumberFormat="1" applyFont="1" applyBorder="1" applyAlignment="1">
      <alignment horizontal="right"/>
    </xf>
    <xf numFmtId="0" fontId="16" fillId="6" borderId="2" xfId="0" applyFont="1" applyFill="1" applyBorder="1"/>
    <xf numFmtId="40" fontId="16" fillId="0" borderId="2" xfId="0" applyNumberFormat="1" applyFont="1" applyBorder="1"/>
    <xf numFmtId="165" fontId="15" fillId="0" borderId="0" xfId="0" applyNumberFormat="1" applyFont="1" applyAlignment="1">
      <alignment horizontal="right"/>
    </xf>
    <xf numFmtId="6" fontId="3" fillId="0" borderId="0" xfId="0" applyNumberFormat="1" applyFont="1"/>
    <xf numFmtId="166" fontId="3" fillId="0" borderId="0" xfId="0" applyNumberFormat="1" applyFont="1"/>
    <xf numFmtId="165" fontId="0" fillId="0" borderId="2" xfId="0" applyNumberFormat="1" applyBorder="1" applyAlignment="1">
      <alignment horizontal="right"/>
    </xf>
    <xf numFmtId="6" fontId="16" fillId="0" borderId="2" xfId="0" applyNumberFormat="1" applyFont="1" applyBorder="1"/>
    <xf numFmtId="14" fontId="16" fillId="0" borderId="2" xfId="0" applyNumberFormat="1" applyFont="1" applyBorder="1"/>
    <xf numFmtId="0" fontId="26" fillId="6" borderId="2" xfId="0" applyFont="1" applyFill="1" applyBorder="1" applyAlignment="1">
      <alignment horizontal="left"/>
    </xf>
    <xf numFmtId="165" fontId="27" fillId="0" borderId="2" xfId="0" applyNumberFormat="1" applyFont="1" applyBorder="1" applyAlignment="1">
      <alignment horizontal="right"/>
    </xf>
    <xf numFmtId="5" fontId="27" fillId="0" borderId="2" xfId="0" applyNumberFormat="1" applyFont="1" applyBorder="1" applyAlignment="1">
      <alignment horizontal="center"/>
    </xf>
    <xf numFmtId="14" fontId="0" fillId="0" borderId="2" xfId="0" applyNumberFormat="1" applyBorder="1"/>
    <xf numFmtId="168" fontId="0" fillId="0" borderId="2" xfId="0" applyNumberFormat="1" applyBorder="1"/>
    <xf numFmtId="2" fontId="0" fillId="0" borderId="2" xfId="0" applyNumberFormat="1" applyBorder="1"/>
    <xf numFmtId="6" fontId="27" fillId="0" borderId="2" xfId="0" applyNumberFormat="1" applyFont="1" applyBorder="1"/>
    <xf numFmtId="40" fontId="26" fillId="0" borderId="2" xfId="0" applyNumberFormat="1" applyFont="1" applyBorder="1" applyAlignment="1">
      <alignment horizontal="right"/>
    </xf>
    <xf numFmtId="6" fontId="21" fillId="0" borderId="2" xfId="0" applyNumberFormat="1" applyFont="1" applyBorder="1" applyAlignment="1">
      <alignment horizontal="right"/>
    </xf>
    <xf numFmtId="40" fontId="21" fillId="0" borderId="2" xfId="0" applyNumberFormat="1" applyFont="1" applyBorder="1" applyAlignment="1">
      <alignment horizontal="right"/>
    </xf>
    <xf numFmtId="14" fontId="26" fillId="0" borderId="2" xfId="0" applyNumberFormat="1" applyFont="1" applyBorder="1"/>
    <xf numFmtId="168" fontId="26" fillId="0" borderId="2" xfId="0" applyNumberFormat="1" applyFont="1" applyBorder="1"/>
    <xf numFmtId="2" fontId="26" fillId="0" borderId="2" xfId="0" applyNumberFormat="1" applyFont="1" applyBorder="1"/>
    <xf numFmtId="168" fontId="27" fillId="0" borderId="2" xfId="0" applyNumberFormat="1" applyFont="1" applyBorder="1" applyAlignment="1">
      <alignment horizontal="right"/>
    </xf>
    <xf numFmtId="2" fontId="27" fillId="0" borderId="2" xfId="0" applyNumberFormat="1" applyFont="1" applyBorder="1" applyAlignment="1">
      <alignment horizontal="right"/>
    </xf>
    <xf numFmtId="165" fontId="26" fillId="0" borderId="2" xfId="0" applyNumberFormat="1" applyFont="1" applyBorder="1" applyAlignment="1">
      <alignment horizontal="right"/>
    </xf>
    <xf numFmtId="168" fontId="22" fillId="0" borderId="2" xfId="0" applyNumberFormat="1" applyFont="1" applyBorder="1"/>
    <xf numFmtId="2" fontId="22" fillId="0" borderId="2" xfId="0" applyNumberFormat="1" applyFont="1" applyBorder="1"/>
    <xf numFmtId="0" fontId="26" fillId="0" borderId="2" xfId="0" quotePrefix="1" applyFont="1" applyBorder="1" applyAlignment="1">
      <alignment horizontal="left"/>
    </xf>
    <xf numFmtId="40" fontId="26" fillId="0" borderId="2" xfId="0" applyNumberFormat="1" applyFont="1" applyBorder="1"/>
    <xf numFmtId="0" fontId="27" fillId="6" borderId="0" xfId="0" applyFont="1" applyFill="1"/>
    <xf numFmtId="40" fontId="27" fillId="0" borderId="0" xfId="0" applyNumberFormat="1" applyFont="1"/>
    <xf numFmtId="6" fontId="27" fillId="0" borderId="0" xfId="0" applyNumberFormat="1" applyFont="1"/>
    <xf numFmtId="165" fontId="22" fillId="0" borderId="7" xfId="0" applyNumberFormat="1" applyFont="1" applyBorder="1" applyAlignment="1">
      <alignment horizontal="right"/>
    </xf>
    <xf numFmtId="6" fontId="21" fillId="0" borderId="7" xfId="0" applyNumberFormat="1" applyFont="1" applyBorder="1"/>
    <xf numFmtId="166" fontId="21" fillId="0" borderId="7" xfId="0" applyNumberFormat="1" applyFont="1" applyBorder="1"/>
    <xf numFmtId="165" fontId="26" fillId="6" borderId="2" xfId="0" applyNumberFormat="1" applyFont="1" applyFill="1" applyBorder="1" applyAlignment="1">
      <alignment horizontal="center" vertical="center"/>
    </xf>
    <xf numFmtId="6" fontId="26" fillId="6" borderId="6" xfId="0" applyNumberFormat="1" applyFont="1" applyFill="1" applyBorder="1" applyAlignment="1">
      <alignment horizontal="center" vertical="center"/>
    </xf>
    <xf numFmtId="40" fontId="26" fillId="6" borderId="2" xfId="0" applyNumberFormat="1" applyFont="1" applyFill="1" applyBorder="1" applyAlignment="1">
      <alignment horizontal="center" vertical="center"/>
    </xf>
    <xf numFmtId="168" fontId="26" fillId="0" borderId="6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" fontId="26" fillId="0" borderId="5" xfId="0" applyNumberFormat="1" applyFont="1" applyBorder="1" applyAlignment="1">
      <alignment horizontal="left"/>
    </xf>
    <xf numFmtId="6" fontId="21" fillId="5" borderId="7" xfId="0" applyNumberFormat="1" applyFont="1" applyFill="1" applyBorder="1"/>
    <xf numFmtId="0" fontId="13" fillId="4" borderId="4" xfId="0" applyFont="1" applyFill="1" applyBorder="1" applyAlignment="1">
      <alignment horizontal="center"/>
    </xf>
    <xf numFmtId="0" fontId="13" fillId="4" borderId="4" xfId="0" applyFont="1" applyFill="1" applyBorder="1"/>
    <xf numFmtId="0" fontId="4" fillId="4" borderId="2" xfId="0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6" fontId="4" fillId="4" borderId="2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8" fillId="6" borderId="2" xfId="0" applyFon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6" fontId="4" fillId="4" borderId="2" xfId="0" applyNumberFormat="1" applyFont="1" applyFill="1" applyBorder="1" applyAlignment="1">
      <alignment horizontal="center"/>
    </xf>
    <xf numFmtId="0" fontId="5" fillId="3" borderId="0" xfId="0" applyFont="1" applyFill="1"/>
    <xf numFmtId="0" fontId="5" fillId="3" borderId="1" xfId="0" applyFont="1" applyFill="1" applyBorder="1"/>
    <xf numFmtId="0" fontId="5" fillId="3" borderId="2" xfId="0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6" fontId="5" fillId="3" borderId="2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6" fontId="5" fillId="5" borderId="2" xfId="0" applyNumberFormat="1" applyFont="1" applyFill="1" applyBorder="1" applyAlignment="1">
      <alignment horizontal="center"/>
    </xf>
    <xf numFmtId="167" fontId="5" fillId="5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6" fontId="5" fillId="3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7" fontId="5" fillId="3" borderId="0" xfId="0" applyNumberFormat="1" applyFont="1" applyFill="1" applyAlignment="1">
      <alignment horizontal="center"/>
    </xf>
    <xf numFmtId="6" fontId="38" fillId="5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165" fontId="12" fillId="4" borderId="2" xfId="0" applyNumberFormat="1" applyFont="1" applyFill="1" applyBorder="1" applyAlignment="1">
      <alignment horizontal="center"/>
    </xf>
    <xf numFmtId="6" fontId="12" fillId="4" borderId="2" xfId="0" applyNumberFormat="1" applyFont="1" applyFill="1" applyBorder="1" applyAlignment="1">
      <alignment horizontal="center"/>
    </xf>
    <xf numFmtId="164" fontId="12" fillId="4" borderId="2" xfId="0" applyNumberFormat="1" applyFont="1" applyFill="1" applyBorder="1" applyAlignment="1">
      <alignment horizontal="center"/>
    </xf>
    <xf numFmtId="166" fontId="12" fillId="4" borderId="2" xfId="0" applyNumberFormat="1" applyFont="1" applyFill="1" applyBorder="1" applyAlignment="1">
      <alignment horizontal="center"/>
    </xf>
    <xf numFmtId="164" fontId="27" fillId="0" borderId="2" xfId="0" applyNumberFormat="1" applyFont="1" applyBorder="1" applyAlignment="1">
      <alignment horizontal="center"/>
    </xf>
    <xf numFmtId="166" fontId="27" fillId="0" borderId="2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27" fillId="0" borderId="2" xfId="0" applyFont="1" applyBorder="1"/>
    <xf numFmtId="0" fontId="39" fillId="6" borderId="2" xfId="0" applyFont="1" applyFill="1" applyBorder="1" applyAlignment="1">
      <alignment horizontal="center"/>
    </xf>
    <xf numFmtId="0" fontId="27" fillId="0" borderId="4" xfId="0" applyFont="1" applyBorder="1"/>
    <xf numFmtId="0" fontId="27" fillId="0" borderId="4" xfId="0" applyFont="1" applyBorder="1" applyAlignment="1">
      <alignment horizontal="center"/>
    </xf>
    <xf numFmtId="165" fontId="27" fillId="0" borderId="4" xfId="0" applyNumberFormat="1" applyFont="1" applyBorder="1" applyAlignment="1">
      <alignment horizontal="center"/>
    </xf>
    <xf numFmtId="6" fontId="27" fillId="0" borderId="4" xfId="0" applyNumberFormat="1" applyFont="1" applyBorder="1" applyAlignment="1">
      <alignment horizontal="center"/>
    </xf>
    <xf numFmtId="164" fontId="27" fillId="0" borderId="4" xfId="0" applyNumberFormat="1" applyFont="1" applyBorder="1" applyAlignment="1">
      <alignment horizontal="center"/>
    </xf>
    <xf numFmtId="166" fontId="27" fillId="0" borderId="4" xfId="0" applyNumberFormat="1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7" fillId="0" borderId="4" xfId="0" quotePrefix="1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27" fillId="0" borderId="7" xfId="0" applyFont="1" applyBorder="1"/>
    <xf numFmtId="0" fontId="27" fillId="0" borderId="7" xfId="0" applyFont="1" applyBorder="1" applyAlignment="1">
      <alignment horizontal="center"/>
    </xf>
    <xf numFmtId="165" fontId="27" fillId="0" borderId="7" xfId="0" applyNumberFormat="1" applyFont="1" applyBorder="1" applyAlignment="1">
      <alignment horizontal="center"/>
    </xf>
    <xf numFmtId="6" fontId="27" fillId="0" borderId="7" xfId="0" applyNumberFormat="1" applyFont="1" applyBorder="1" applyAlignment="1">
      <alignment horizontal="center"/>
    </xf>
    <xf numFmtId="164" fontId="27" fillId="0" borderId="7" xfId="0" applyNumberFormat="1" applyFont="1" applyBorder="1" applyAlignment="1">
      <alignment horizontal="center"/>
    </xf>
    <xf numFmtId="166" fontId="27" fillId="0" borderId="7" xfId="0" applyNumberFormat="1" applyFont="1" applyBorder="1" applyAlignment="1">
      <alignment horizontal="center"/>
    </xf>
    <xf numFmtId="0" fontId="27" fillId="0" borderId="7" xfId="0" quotePrefix="1" applyFont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165" fontId="38" fillId="3" borderId="2" xfId="0" applyNumberFormat="1" applyFont="1" applyFill="1" applyBorder="1" applyAlignment="1">
      <alignment horizontal="center"/>
    </xf>
    <xf numFmtId="6" fontId="38" fillId="3" borderId="2" xfId="0" applyNumberFormat="1" applyFont="1" applyFill="1" applyBorder="1" applyAlignment="1">
      <alignment horizontal="center"/>
    </xf>
    <xf numFmtId="164" fontId="38" fillId="3" borderId="2" xfId="0" applyNumberFormat="1" applyFont="1" applyFill="1" applyBorder="1" applyAlignment="1">
      <alignment horizontal="center"/>
    </xf>
    <xf numFmtId="166" fontId="38" fillId="3" borderId="2" xfId="0" applyNumberFormat="1" applyFont="1" applyFill="1" applyBorder="1" applyAlignment="1">
      <alignment horizontal="center"/>
    </xf>
    <xf numFmtId="167" fontId="38" fillId="5" borderId="2" xfId="0" applyNumberFormat="1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165" fontId="12" fillId="4" borderId="4" xfId="0" applyNumberFormat="1" applyFont="1" applyFill="1" applyBorder="1" applyAlignment="1">
      <alignment horizontal="center"/>
    </xf>
    <xf numFmtId="6" fontId="12" fillId="4" borderId="4" xfId="0" applyNumberFormat="1" applyFont="1" applyFill="1" applyBorder="1" applyAlignment="1">
      <alignment horizontal="center"/>
    </xf>
    <xf numFmtId="164" fontId="12" fillId="4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center"/>
    </xf>
    <xf numFmtId="0" fontId="38" fillId="3" borderId="2" xfId="0" applyFont="1" applyFill="1" applyBorder="1"/>
    <xf numFmtId="0" fontId="38" fillId="3" borderId="7" xfId="0" applyFont="1" applyFill="1" applyBorder="1" applyAlignment="1">
      <alignment horizontal="center"/>
    </xf>
    <xf numFmtId="165" fontId="38" fillId="3" borderId="7" xfId="0" applyNumberFormat="1" applyFont="1" applyFill="1" applyBorder="1" applyAlignment="1">
      <alignment horizontal="center"/>
    </xf>
    <xf numFmtId="6" fontId="38" fillId="3" borderId="7" xfId="0" applyNumberFormat="1" applyFont="1" applyFill="1" applyBorder="1" applyAlignment="1">
      <alignment horizontal="center"/>
    </xf>
    <xf numFmtId="164" fontId="38" fillId="3" borderId="7" xfId="0" applyNumberFormat="1" applyFont="1" applyFill="1" applyBorder="1" applyAlignment="1">
      <alignment horizontal="center"/>
    </xf>
    <xf numFmtId="6" fontId="38" fillId="5" borderId="7" xfId="0" applyNumberFormat="1" applyFont="1" applyFill="1" applyBorder="1" applyAlignment="1">
      <alignment horizontal="center"/>
    </xf>
    <xf numFmtId="166" fontId="38" fillId="3" borderId="7" xfId="0" applyNumberFormat="1" applyFont="1" applyFill="1" applyBorder="1" applyAlignment="1">
      <alignment horizontal="center"/>
    </xf>
    <xf numFmtId="0" fontId="12" fillId="4" borderId="0" xfId="0" applyFont="1" applyFill="1" applyAlignment="1">
      <alignment horizontal="left"/>
    </xf>
    <xf numFmtId="6" fontId="12" fillId="4" borderId="0" xfId="0" applyNumberFormat="1" applyFont="1" applyFill="1" applyAlignment="1">
      <alignment horizontal="center"/>
    </xf>
    <xf numFmtId="164" fontId="12" fillId="4" borderId="0" xfId="0" applyNumberFormat="1" applyFont="1" applyFill="1" applyAlignment="1">
      <alignment horizontal="center"/>
    </xf>
    <xf numFmtId="166" fontId="12" fillId="4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6" fontId="3" fillId="5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13" fillId="4" borderId="0" xfId="0" applyFont="1" applyFill="1"/>
    <xf numFmtId="165" fontId="13" fillId="4" borderId="0" xfId="0" applyNumberFormat="1" applyFont="1" applyFill="1" applyAlignment="1">
      <alignment horizontal="center" vertical="center"/>
    </xf>
    <xf numFmtId="168" fontId="13" fillId="4" borderId="0" xfId="0" applyNumberFormat="1" applyFont="1" applyFill="1" applyAlignment="1">
      <alignment horizontal="center" vertical="center"/>
    </xf>
    <xf numFmtId="1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168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/>
    <xf numFmtId="0" fontId="8" fillId="0" borderId="4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69" fontId="0" fillId="0" borderId="2" xfId="0" applyNumberFormat="1" applyBorder="1" applyAlignment="1">
      <alignment horizontal="right"/>
    </xf>
    <xf numFmtId="0" fontId="13" fillId="4" borderId="8" xfId="0" applyFont="1" applyFill="1" applyBorder="1"/>
    <xf numFmtId="14" fontId="21" fillId="0" borderId="0" xfId="0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/>
    <xf numFmtId="0" fontId="40" fillId="0" borderId="2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74" fontId="0" fillId="0" borderId="2" xfId="0" applyNumberFormat="1" applyBorder="1" applyAlignment="1">
      <alignment horizontal="center"/>
    </xf>
    <xf numFmtId="174" fontId="3" fillId="0" borderId="7" xfId="0" applyNumberFormat="1" applyFont="1" applyBorder="1" applyAlignment="1">
      <alignment horizontal="center"/>
    </xf>
    <xf numFmtId="0" fontId="16" fillId="0" borderId="0" xfId="0" applyFont="1"/>
    <xf numFmtId="165" fontId="16" fillId="0" borderId="2" xfId="0" applyNumberFormat="1" applyFont="1" applyBorder="1"/>
    <xf numFmtId="168" fontId="16" fillId="0" borderId="0" xfId="0" applyNumberFormat="1" applyFont="1"/>
    <xf numFmtId="0" fontId="2" fillId="6" borderId="0" xfId="0" applyFont="1" applyFill="1" applyAlignment="1">
      <alignment horizontal="center"/>
    </xf>
    <xf numFmtId="0" fontId="2" fillId="4" borderId="4" xfId="0" applyFont="1" applyFill="1" applyBorder="1" applyAlignment="1">
      <alignment horizontal="left"/>
    </xf>
    <xf numFmtId="0" fontId="15" fillId="5" borderId="0" xfId="0" applyFont="1" applyFill="1"/>
    <xf numFmtId="166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/>
    <xf numFmtId="3" fontId="3" fillId="5" borderId="2" xfId="0" applyNumberFormat="1" applyFont="1" applyFill="1" applyBorder="1"/>
    <xf numFmtId="0" fontId="3" fillId="6" borderId="2" xfId="0" applyFont="1" applyFill="1" applyBorder="1" applyAlignment="1">
      <alignment horizontal="right"/>
    </xf>
    <xf numFmtId="168" fontId="3" fillId="0" borderId="0" xfId="0" applyNumberFormat="1" applyFont="1"/>
    <xf numFmtId="168" fontId="0" fillId="0" borderId="0" xfId="0" applyNumberFormat="1"/>
    <xf numFmtId="1" fontId="0" fillId="0" borderId="0" xfId="0" applyNumberFormat="1"/>
    <xf numFmtId="14" fontId="0" fillId="0" borderId="0" xfId="0" applyNumberFormat="1"/>
    <xf numFmtId="0" fontId="15" fillId="5" borderId="2" xfId="0" applyFont="1" applyFill="1" applyBorder="1"/>
    <xf numFmtId="0" fontId="2" fillId="4" borderId="0" xfId="0" applyFont="1" applyFill="1" applyAlignment="1">
      <alignment horizontal="left"/>
    </xf>
    <xf numFmtId="165" fontId="2" fillId="4" borderId="0" xfId="0" applyNumberFormat="1" applyFont="1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4" borderId="11" xfId="0" applyFont="1" applyFill="1" applyBorder="1"/>
    <xf numFmtId="1" fontId="2" fillId="4" borderId="8" xfId="0" applyNumberFormat="1" applyFont="1" applyFill="1" applyBorder="1"/>
    <xf numFmtId="1" fontId="2" fillId="4" borderId="11" xfId="0" applyNumberFormat="1" applyFont="1" applyFill="1" applyBorder="1"/>
    <xf numFmtId="1" fontId="2" fillId="4" borderId="12" xfId="0" applyNumberFormat="1" applyFont="1" applyFill="1" applyBorder="1"/>
    <xf numFmtId="0" fontId="2" fillId="4" borderId="9" xfId="1" applyFont="1" applyFill="1" applyBorder="1" applyAlignment="1">
      <alignment vertical="center" wrapText="1"/>
    </xf>
    <xf numFmtId="0" fontId="2" fillId="4" borderId="16" xfId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right"/>
    </xf>
    <xf numFmtId="165" fontId="16" fillId="6" borderId="10" xfId="0" applyNumberFormat="1" applyFont="1" applyFill="1" applyBorder="1"/>
    <xf numFmtId="0" fontId="15" fillId="0" borderId="2" xfId="0" applyFont="1" applyBorder="1"/>
    <xf numFmtId="1" fontId="33" fillId="6" borderId="11" xfId="0" applyNumberFormat="1" applyFont="1" applyFill="1" applyBorder="1"/>
    <xf numFmtId="14" fontId="33" fillId="0" borderId="7" xfId="0" applyNumberFormat="1" applyFont="1" applyBorder="1"/>
    <xf numFmtId="168" fontId="33" fillId="0" borderId="10" xfId="0" applyNumberFormat="1" applyFont="1" applyBorder="1"/>
    <xf numFmtId="2" fontId="33" fillId="0" borderId="7" xfId="0" applyNumberFormat="1" applyFont="1" applyBorder="1"/>
    <xf numFmtId="168" fontId="34" fillId="0" borderId="2" xfId="0" applyNumberFormat="1" applyFont="1" applyBorder="1"/>
    <xf numFmtId="0" fontId="35" fillId="6" borderId="2" xfId="0" applyFont="1" applyFill="1" applyBorder="1" applyAlignment="1">
      <alignment horizontal="center"/>
    </xf>
    <xf numFmtId="0" fontId="34" fillId="0" borderId="2" xfId="0" applyFont="1" applyBorder="1"/>
    <xf numFmtId="14" fontId="34" fillId="0" borderId="2" xfId="0" applyNumberFormat="1" applyFont="1" applyBorder="1"/>
    <xf numFmtId="0" fontId="34" fillId="0" borderId="0" xfId="0" applyFont="1"/>
    <xf numFmtId="0" fontId="36" fillId="0" borderId="10" xfId="0" applyFont="1" applyBorder="1" applyAlignment="1">
      <alignment vertical="center" wrapText="1"/>
    </xf>
    <xf numFmtId="168" fontId="36" fillId="0" borderId="7" xfId="0" applyNumberFormat="1" applyFont="1" applyBorder="1"/>
    <xf numFmtId="2" fontId="36" fillId="0" borderId="7" xfId="0" applyNumberFormat="1" applyFont="1" applyBorder="1"/>
    <xf numFmtId="168" fontId="36" fillId="0" borderId="2" xfId="0" applyNumberFormat="1" applyFont="1" applyBorder="1"/>
    <xf numFmtId="168" fontId="34" fillId="0" borderId="2" xfId="0" applyNumberFormat="1" applyFont="1" applyBorder="1" applyAlignment="1">
      <alignment horizontal="right" vertical="center" wrapText="1"/>
    </xf>
    <xf numFmtId="0" fontId="34" fillId="0" borderId="2" xfId="0" applyFont="1" applyBorder="1" applyAlignment="1">
      <alignment horizontal="right" vertical="center" wrapText="1"/>
    </xf>
    <xf numFmtId="14" fontId="34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14" fontId="19" fillId="0" borderId="2" xfId="0" applyNumberFormat="1" applyFont="1" applyBorder="1" applyAlignment="1">
      <alignment horizontal="left" vertical="center" wrapText="1"/>
    </xf>
    <xf numFmtId="168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2" xfId="0" applyFont="1" applyBorder="1"/>
    <xf numFmtId="3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68" fontId="3" fillId="5" borderId="2" xfId="0" applyNumberFormat="1" applyFont="1" applyFill="1" applyBorder="1"/>
    <xf numFmtId="0" fontId="8" fillId="6" borderId="2" xfId="0" applyFont="1" applyFill="1" applyBorder="1" applyAlignment="1">
      <alignment horizontal="center"/>
    </xf>
    <xf numFmtId="0" fontId="3" fillId="0" borderId="2" xfId="0" applyFont="1" applyBorder="1"/>
    <xf numFmtId="168" fontId="3" fillId="0" borderId="2" xfId="0" applyNumberFormat="1" applyFont="1" applyBorder="1"/>
    <xf numFmtId="168" fontId="16" fillId="0" borderId="2" xfId="0" applyNumberFormat="1" applyFont="1" applyBorder="1"/>
    <xf numFmtId="0" fontId="8" fillId="0" borderId="0" xfId="0" applyFont="1"/>
    <xf numFmtId="14" fontId="16" fillId="6" borderId="2" xfId="0" applyNumberFormat="1" applyFont="1" applyFill="1" applyBorder="1"/>
    <xf numFmtId="168" fontId="16" fillId="6" borderId="2" xfId="0" applyNumberFormat="1" applyFont="1" applyFill="1" applyBorder="1"/>
    <xf numFmtId="0" fontId="15" fillId="0" borderId="3" xfId="0" applyFont="1" applyBorder="1"/>
    <xf numFmtId="0" fontId="3" fillId="0" borderId="10" xfId="0" applyFont="1" applyBorder="1" applyAlignment="1">
      <alignment vertical="center" wrapText="1"/>
    </xf>
    <xf numFmtId="168" fontId="15" fillId="0" borderId="2" xfId="0" applyNumberFormat="1" applyFont="1" applyBorder="1"/>
    <xf numFmtId="40" fontId="15" fillId="0" borderId="2" xfId="0" applyNumberFormat="1" applyFont="1" applyBorder="1"/>
    <xf numFmtId="0" fontId="8" fillId="0" borderId="2" xfId="0" applyFont="1" applyBorder="1"/>
    <xf numFmtId="0" fontId="15" fillId="0" borderId="0" xfId="0" applyFont="1"/>
    <xf numFmtId="14" fontId="15" fillId="0" borderId="0" xfId="0" applyNumberFormat="1" applyFont="1"/>
    <xf numFmtId="168" fontId="15" fillId="0" borderId="0" xfId="0" applyNumberFormat="1" applyFont="1"/>
    <xf numFmtId="40" fontId="15" fillId="0" borderId="0" xfId="0" applyNumberFormat="1" applyFont="1"/>
    <xf numFmtId="1" fontId="16" fillId="6" borderId="2" xfId="0" applyNumberFormat="1" applyFont="1" applyFill="1" applyBorder="1"/>
    <xf numFmtId="168" fontId="16" fillId="6" borderId="6" xfId="0" applyNumberFormat="1" applyFont="1" applyFill="1" applyBorder="1"/>
    <xf numFmtId="2" fontId="16" fillId="6" borderId="2" xfId="0" applyNumberFormat="1" applyFont="1" applyFill="1" applyBorder="1"/>
    <xf numFmtId="1" fontId="3" fillId="0" borderId="0" xfId="0" applyNumberFormat="1" applyFont="1"/>
    <xf numFmtId="2" fontId="3" fillId="0" borderId="2" xfId="0" applyNumberFormat="1" applyFont="1" applyBorder="1"/>
    <xf numFmtId="1" fontId="3" fillId="0" borderId="2" xfId="0" applyNumberFormat="1" applyFont="1" applyBorder="1"/>
    <xf numFmtId="1" fontId="3" fillId="0" borderId="1" xfId="0" applyNumberFormat="1" applyFont="1" applyBorder="1"/>
    <xf numFmtId="14" fontId="3" fillId="0" borderId="0" xfId="0" applyNumberFormat="1" applyFont="1"/>
    <xf numFmtId="2" fontId="3" fillId="0" borderId="0" xfId="0" applyNumberFormat="1" applyFont="1"/>
    <xf numFmtId="0" fontId="16" fillId="6" borderId="5" xfId="0" applyFont="1" applyFill="1" applyBorder="1"/>
    <xf numFmtId="165" fontId="16" fillId="6" borderId="2" xfId="0" applyNumberFormat="1" applyFont="1" applyFill="1" applyBorder="1"/>
    <xf numFmtId="40" fontId="16" fillId="6" borderId="2" xfId="0" applyNumberFormat="1" applyFont="1" applyFill="1" applyBorder="1" applyAlignment="1">
      <alignment horizontal="right"/>
    </xf>
    <xf numFmtId="1" fontId="16" fillId="0" borderId="2" xfId="0" applyNumberFormat="1" applyFont="1" applyBorder="1"/>
    <xf numFmtId="2" fontId="15" fillId="0" borderId="2" xfId="0" applyNumberFormat="1" applyFont="1" applyBorder="1"/>
    <xf numFmtId="1" fontId="8" fillId="0" borderId="2" xfId="0" applyNumberFormat="1" applyFont="1" applyBorder="1"/>
    <xf numFmtId="1" fontId="16" fillId="6" borderId="0" xfId="0" applyNumberFormat="1" applyFont="1" applyFill="1"/>
    <xf numFmtId="14" fontId="16" fillId="0" borderId="0" xfId="0" applyNumberFormat="1" applyFont="1"/>
    <xf numFmtId="2" fontId="15" fillId="0" borderId="0" xfId="0" applyNumberFormat="1" applyFont="1"/>
    <xf numFmtId="1" fontId="8" fillId="0" borderId="0" xfId="0" applyNumberFormat="1" applyFont="1"/>
    <xf numFmtId="14" fontId="16" fillId="0" borderId="7" xfId="0" applyNumberFormat="1" applyFont="1" applyBorder="1"/>
    <xf numFmtId="168" fontId="16" fillId="0" borderId="10" xfId="0" applyNumberFormat="1" applyFont="1" applyBorder="1"/>
    <xf numFmtId="2" fontId="16" fillId="0" borderId="7" xfId="0" applyNumberFormat="1" applyFont="1" applyBorder="1"/>
    <xf numFmtId="1" fontId="8" fillId="0" borderId="7" xfId="0" applyNumberFormat="1" applyFont="1" applyBorder="1"/>
    <xf numFmtId="168" fontId="16" fillId="0" borderId="7" xfId="0" applyNumberFormat="1" applyFont="1" applyBorder="1"/>
    <xf numFmtId="0" fontId="31" fillId="6" borderId="2" xfId="0" applyFont="1" applyFill="1" applyBorder="1" applyAlignment="1">
      <alignment horizontal="center"/>
    </xf>
    <xf numFmtId="168" fontId="3" fillId="0" borderId="10" xfId="0" applyNumberFormat="1" applyFont="1" applyBorder="1"/>
    <xf numFmtId="2" fontId="3" fillId="0" borderId="7" xfId="0" applyNumberFormat="1" applyFont="1" applyBorder="1"/>
    <xf numFmtId="0" fontId="8" fillId="6" borderId="7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165" fontId="2" fillId="6" borderId="0" xfId="0" applyNumberFormat="1" applyFont="1" applyFill="1" applyAlignment="1">
      <alignment horizontal="center"/>
    </xf>
    <xf numFmtId="168" fontId="2" fillId="6" borderId="0" xfId="0" applyNumberFormat="1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1" fontId="2" fillId="6" borderId="0" xfId="0" applyNumberFormat="1" applyFont="1" applyFill="1" applyAlignment="1">
      <alignment horizontal="center"/>
    </xf>
    <xf numFmtId="0" fontId="0" fillId="6" borderId="2" xfId="0" applyFill="1" applyBorder="1"/>
    <xf numFmtId="14" fontId="0" fillId="6" borderId="2" xfId="0" applyNumberFormat="1" applyFill="1" applyBorder="1"/>
    <xf numFmtId="173" fontId="0" fillId="6" borderId="2" xfId="0" applyNumberFormat="1" applyFill="1" applyBorder="1"/>
    <xf numFmtId="168" fontId="0" fillId="6" borderId="2" xfId="0" applyNumberFormat="1" applyFill="1" applyBorder="1"/>
    <xf numFmtId="168" fontId="0" fillId="0" borderId="6" xfId="0" applyNumberFormat="1" applyBorder="1"/>
    <xf numFmtId="0" fontId="0" fillId="0" borderId="5" xfId="0" applyBorder="1"/>
    <xf numFmtId="0" fontId="0" fillId="0" borderId="11" xfId="0" applyBorder="1"/>
    <xf numFmtId="14" fontId="0" fillId="0" borderId="7" xfId="0" applyNumberFormat="1" applyBorder="1"/>
    <xf numFmtId="168" fontId="0" fillId="0" borderId="10" xfId="0" applyNumberFormat="1" applyBorder="1"/>
    <xf numFmtId="0" fontId="0" fillId="0" borderId="7" xfId="0" applyBorder="1"/>
    <xf numFmtId="0" fontId="17" fillId="6" borderId="2" xfId="0" applyFont="1" applyFill="1" applyBorder="1" applyAlignment="1">
      <alignment horizontal="center"/>
    </xf>
    <xf numFmtId="1" fontId="17" fillId="0" borderId="2" xfId="0" applyNumberFormat="1" applyFont="1" applyBorder="1" applyAlignment="1">
      <alignment horizontal="center"/>
    </xf>
    <xf numFmtId="1" fontId="41" fillId="0" borderId="7" xfId="0" applyNumberFormat="1" applyFont="1" applyBorder="1" applyAlignment="1">
      <alignment horizontal="center"/>
    </xf>
    <xf numFmtId="165" fontId="15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right"/>
    </xf>
    <xf numFmtId="0" fontId="32" fillId="4" borderId="13" xfId="1" applyFont="1" applyFill="1" applyBorder="1" applyAlignment="1">
      <alignment horizontal="center" vertical="center" wrapText="1"/>
    </xf>
    <xf numFmtId="0" fontId="32" fillId="4" borderId="14" xfId="1" applyFont="1" applyFill="1" applyBorder="1" applyAlignment="1">
      <alignment horizontal="center" vertical="center" wrapText="1"/>
    </xf>
    <xf numFmtId="0" fontId="32" fillId="4" borderId="15" xfId="1" applyFont="1" applyFill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Normal 2" xfId="2" xr:uid="{A01C54EB-3E1B-44D3-A218-834A13222006}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6777-EF56-4EDB-ACDB-ED31289978AF}">
  <dimension ref="A1:L116"/>
  <sheetViews>
    <sheetView topLeftCell="A89" zoomScale="70" zoomScaleNormal="70" workbookViewId="0">
      <selection activeCell="N2" sqref="N2:S22"/>
    </sheetView>
  </sheetViews>
  <sheetFormatPr defaultRowHeight="14.5"/>
  <cols>
    <col min="1" max="1" width="27.81640625" customWidth="1"/>
    <col min="2" max="2" width="20.36328125" customWidth="1"/>
    <col min="3" max="3" width="13.6328125" customWidth="1"/>
    <col min="4" max="4" width="14" customWidth="1"/>
    <col min="5" max="5" width="13.90625" customWidth="1"/>
    <col min="6" max="6" width="14.08984375" customWidth="1"/>
    <col min="7" max="7" width="42.6328125" customWidth="1"/>
    <col min="8" max="8" width="23.36328125" customWidth="1"/>
    <col min="10" max="10" width="14.26953125" customWidth="1"/>
    <col min="11" max="11" width="17.81640625" customWidth="1"/>
    <col min="12" max="12" width="19.453125" customWidth="1"/>
    <col min="17" max="17" width="12.6328125" customWidth="1"/>
    <col min="19" max="19" width="14.7265625" customWidth="1"/>
  </cols>
  <sheetData>
    <row r="1" spans="1:12" ht="17">
      <c r="A1" s="60" t="s">
        <v>72</v>
      </c>
      <c r="B1" s="67" t="s">
        <v>78</v>
      </c>
      <c r="C1" s="128"/>
      <c r="D1" s="129"/>
      <c r="E1" s="130"/>
      <c r="F1" s="129"/>
      <c r="G1" s="131"/>
      <c r="H1" s="131"/>
      <c r="I1" s="2"/>
      <c r="J1" s="2"/>
      <c r="K1" s="2"/>
      <c r="L1" s="2"/>
    </row>
    <row r="2" spans="1:12" ht="17">
      <c r="A2" s="60" t="s">
        <v>76</v>
      </c>
      <c r="B2" s="62" t="s">
        <v>0</v>
      </c>
      <c r="C2" s="64" t="s">
        <v>2</v>
      </c>
      <c r="D2" s="65" t="s">
        <v>3</v>
      </c>
      <c r="E2" s="66" t="s">
        <v>12</v>
      </c>
      <c r="F2" s="65" t="s">
        <v>15</v>
      </c>
      <c r="G2" s="63" t="s">
        <v>16</v>
      </c>
      <c r="H2" s="63" t="s">
        <v>17</v>
      </c>
    </row>
    <row r="3" spans="1:12" ht="17">
      <c r="A3" s="61" t="s">
        <v>77</v>
      </c>
      <c r="B3" s="98" t="s">
        <v>81</v>
      </c>
      <c r="C3" s="95">
        <v>44852</v>
      </c>
      <c r="D3" s="102">
        <v>8000</v>
      </c>
      <c r="E3" s="96">
        <v>0.25</v>
      </c>
      <c r="F3" s="91">
        <f t="shared" ref="F3:F7" si="0">D3/E3</f>
        <v>32000</v>
      </c>
      <c r="G3" s="94" t="s">
        <v>44</v>
      </c>
      <c r="H3" s="87" t="s">
        <v>20</v>
      </c>
      <c r="J3" s="72"/>
      <c r="K3" s="60">
        <v>2026</v>
      </c>
      <c r="L3" s="79" t="s">
        <v>74</v>
      </c>
    </row>
    <row r="4" spans="1:12" ht="17">
      <c r="A4" s="84" t="s">
        <v>79</v>
      </c>
      <c r="B4" s="98" t="s">
        <v>161</v>
      </c>
      <c r="C4" s="95">
        <v>45779</v>
      </c>
      <c r="D4" s="102">
        <v>12000</v>
      </c>
      <c r="E4" s="96">
        <v>0.35</v>
      </c>
      <c r="F4" s="91">
        <f t="shared" si="0"/>
        <v>34285.71428571429</v>
      </c>
      <c r="G4" s="94" t="s">
        <v>44</v>
      </c>
      <c r="H4" s="87">
        <v>402</v>
      </c>
      <c r="J4" s="81" t="s">
        <v>45</v>
      </c>
      <c r="K4" s="82" t="s">
        <v>46</v>
      </c>
      <c r="L4" s="83" t="s">
        <v>47</v>
      </c>
    </row>
    <row r="5" spans="1:12" ht="15.5">
      <c r="B5" s="97" t="s">
        <v>82</v>
      </c>
      <c r="C5" s="85">
        <v>44676</v>
      </c>
      <c r="D5" s="91">
        <v>13000</v>
      </c>
      <c r="E5" s="92">
        <v>0.6</v>
      </c>
      <c r="F5" s="91">
        <f t="shared" si="0"/>
        <v>21666.666666666668</v>
      </c>
      <c r="G5" s="88" t="s">
        <v>44</v>
      </c>
      <c r="H5" s="87" t="s">
        <v>20</v>
      </c>
      <c r="J5" s="73">
        <v>1</v>
      </c>
      <c r="K5" s="80">
        <f>J5*L5</f>
        <v>27778</v>
      </c>
      <c r="L5" s="74">
        <v>27778</v>
      </c>
    </row>
    <row r="6" spans="1:12" ht="15.5">
      <c r="B6" s="97" t="s">
        <v>82</v>
      </c>
      <c r="C6" s="85">
        <v>45643</v>
      </c>
      <c r="D6" s="91">
        <v>17000</v>
      </c>
      <c r="E6" s="92">
        <v>0.6</v>
      </c>
      <c r="F6" s="91">
        <f t="shared" si="0"/>
        <v>28333.333333333336</v>
      </c>
      <c r="G6" s="88" t="s">
        <v>44</v>
      </c>
      <c r="H6" s="87" t="s">
        <v>20</v>
      </c>
      <c r="J6" s="75">
        <v>1.5</v>
      </c>
      <c r="K6" s="80">
        <f t="shared" ref="K6:K20" si="1">J6*L6</f>
        <v>28125</v>
      </c>
      <c r="L6" s="76">
        <v>18750</v>
      </c>
    </row>
    <row r="7" spans="1:12" ht="15.5">
      <c r="B7" s="98"/>
      <c r="C7" s="99" t="s">
        <v>34</v>
      </c>
      <c r="D7" s="100">
        <f>SUM(D3:D6)</f>
        <v>50000</v>
      </c>
      <c r="E7" s="101">
        <f>SUM(E3:E6)</f>
        <v>1.7999999999999998</v>
      </c>
      <c r="F7" s="132">
        <f t="shared" si="0"/>
        <v>27777.777777777781</v>
      </c>
      <c r="G7" s="94"/>
      <c r="H7" s="87"/>
      <c r="J7" s="77">
        <v>2</v>
      </c>
      <c r="K7" s="80">
        <f t="shared" si="1"/>
        <v>28500</v>
      </c>
      <c r="L7" s="76">
        <v>14250</v>
      </c>
    </row>
    <row r="8" spans="1:12" ht="15.5">
      <c r="B8" s="108"/>
      <c r="C8" s="108"/>
      <c r="D8" s="108"/>
      <c r="E8" s="108"/>
      <c r="F8" s="108"/>
      <c r="G8" s="108"/>
      <c r="H8" s="108"/>
      <c r="J8" s="77">
        <v>2.5</v>
      </c>
      <c r="K8" s="80">
        <f t="shared" si="1"/>
        <v>28750</v>
      </c>
      <c r="L8" s="76">
        <v>11500</v>
      </c>
    </row>
    <row r="9" spans="1:12" ht="15.5">
      <c r="B9" s="67" t="s">
        <v>70</v>
      </c>
      <c r="C9" s="110"/>
      <c r="D9" s="111"/>
      <c r="E9" s="112"/>
      <c r="F9" s="111"/>
      <c r="G9" s="88"/>
      <c r="H9" s="87"/>
      <c r="J9" s="77">
        <v>3</v>
      </c>
      <c r="K9" s="80">
        <f t="shared" si="1"/>
        <v>30000</v>
      </c>
      <c r="L9" s="76">
        <v>10000</v>
      </c>
    </row>
    <row r="10" spans="1:12" ht="15.5">
      <c r="B10" s="62" t="s">
        <v>0</v>
      </c>
      <c r="C10" s="64" t="s">
        <v>2</v>
      </c>
      <c r="D10" s="65" t="s">
        <v>3</v>
      </c>
      <c r="E10" s="66" t="s">
        <v>12</v>
      </c>
      <c r="F10" s="65" t="s">
        <v>15</v>
      </c>
      <c r="G10" s="63" t="s">
        <v>16</v>
      </c>
      <c r="H10" s="63" t="s">
        <v>17</v>
      </c>
      <c r="J10" s="77">
        <v>4</v>
      </c>
      <c r="K10" s="80">
        <f t="shared" si="1"/>
        <v>31000</v>
      </c>
      <c r="L10" s="76">
        <v>7750</v>
      </c>
    </row>
    <row r="11" spans="1:12" ht="15.5">
      <c r="B11" s="133" t="s">
        <v>84</v>
      </c>
      <c r="C11" s="113">
        <v>44922</v>
      </c>
      <c r="D11" s="114">
        <v>24000</v>
      </c>
      <c r="E11" s="115">
        <v>1.6</v>
      </c>
      <c r="F11" s="111">
        <f t="shared" ref="F11:F27" si="2">D11/E11</f>
        <v>15000</v>
      </c>
      <c r="G11" s="94" t="s">
        <v>44</v>
      </c>
      <c r="H11" s="87">
        <v>402</v>
      </c>
      <c r="J11" s="73">
        <v>5</v>
      </c>
      <c r="K11" s="80">
        <f t="shared" si="1"/>
        <v>32500</v>
      </c>
      <c r="L11" s="74">
        <v>6500</v>
      </c>
    </row>
    <row r="12" spans="1:12" ht="15.5">
      <c r="B12" s="97" t="s">
        <v>85</v>
      </c>
      <c r="C12" s="110">
        <v>44825</v>
      </c>
      <c r="D12" s="111">
        <v>38000</v>
      </c>
      <c r="E12" s="112">
        <v>2.2999999999999998</v>
      </c>
      <c r="F12" s="111">
        <f t="shared" si="2"/>
        <v>16521.739130434784</v>
      </c>
      <c r="G12" s="88" t="s">
        <v>44</v>
      </c>
      <c r="H12" s="87" t="s">
        <v>86</v>
      </c>
      <c r="J12" s="73">
        <v>7</v>
      </c>
      <c r="K12" s="80">
        <f t="shared" si="1"/>
        <v>33250</v>
      </c>
      <c r="L12" s="74">
        <v>4750</v>
      </c>
    </row>
    <row r="13" spans="1:12" ht="15.5">
      <c r="B13" s="107" t="s">
        <v>87</v>
      </c>
      <c r="C13" s="113">
        <v>45005</v>
      </c>
      <c r="D13" s="114">
        <v>30000</v>
      </c>
      <c r="E13" s="115">
        <v>2.58</v>
      </c>
      <c r="F13" s="111">
        <f t="shared" si="2"/>
        <v>11627.906976744185</v>
      </c>
      <c r="G13" s="94" t="s">
        <v>44</v>
      </c>
      <c r="H13" s="87" t="s">
        <v>20</v>
      </c>
      <c r="J13" s="73">
        <v>10</v>
      </c>
      <c r="K13" s="80">
        <f t="shared" si="1"/>
        <v>35000</v>
      </c>
      <c r="L13" s="74">
        <v>3500</v>
      </c>
    </row>
    <row r="14" spans="1:12" ht="15.5">
      <c r="B14" s="97" t="s">
        <v>25</v>
      </c>
      <c r="C14" s="110">
        <v>45043</v>
      </c>
      <c r="D14" s="111">
        <v>16000</v>
      </c>
      <c r="E14" s="112">
        <v>2.7</v>
      </c>
      <c r="F14" s="111">
        <f t="shared" si="2"/>
        <v>5925.9259259259252</v>
      </c>
      <c r="G14" s="88" t="s">
        <v>44</v>
      </c>
      <c r="H14" s="87" t="s">
        <v>20</v>
      </c>
      <c r="J14" s="73">
        <v>15</v>
      </c>
      <c r="K14" s="80">
        <f t="shared" si="1"/>
        <v>37500</v>
      </c>
      <c r="L14" s="74">
        <v>2500</v>
      </c>
    </row>
    <row r="15" spans="1:12" ht="15.5">
      <c r="B15" s="89" t="s">
        <v>162</v>
      </c>
      <c r="C15" s="123">
        <v>45698</v>
      </c>
      <c r="D15" s="111">
        <v>12000</v>
      </c>
      <c r="E15" s="112">
        <v>2.82</v>
      </c>
      <c r="F15" s="111">
        <f t="shared" si="2"/>
        <v>4255.3191489361707</v>
      </c>
      <c r="G15" s="88" t="s">
        <v>44</v>
      </c>
      <c r="H15" s="87" t="s">
        <v>20</v>
      </c>
      <c r="J15" s="73">
        <v>20</v>
      </c>
      <c r="K15" s="80">
        <f t="shared" si="1"/>
        <v>40000</v>
      </c>
      <c r="L15" s="74">
        <v>2000</v>
      </c>
    </row>
    <row r="16" spans="1:12" ht="15.5">
      <c r="B16" s="89"/>
      <c r="C16" s="123"/>
      <c r="D16" s="121">
        <f>SUM(D11:D15)</f>
        <v>120000</v>
      </c>
      <c r="E16" s="122">
        <f>SUM(E11:E15)</f>
        <v>12</v>
      </c>
      <c r="F16" s="127">
        <f t="shared" si="2"/>
        <v>10000</v>
      </c>
      <c r="G16" s="88"/>
      <c r="H16" s="87"/>
      <c r="J16" s="73">
        <v>25</v>
      </c>
      <c r="K16" s="80">
        <f t="shared" si="1"/>
        <v>45000</v>
      </c>
      <c r="L16" s="74">
        <v>1800</v>
      </c>
    </row>
    <row r="17" spans="2:12" ht="15.5">
      <c r="B17" s="67" t="s">
        <v>164</v>
      </c>
      <c r="C17" s="12"/>
      <c r="D17" s="3"/>
      <c r="E17" s="4"/>
      <c r="F17" s="3"/>
      <c r="G17" s="5"/>
      <c r="H17" s="58"/>
      <c r="J17" s="73">
        <v>30</v>
      </c>
      <c r="K17" s="80">
        <f t="shared" si="1"/>
        <v>48000</v>
      </c>
      <c r="L17" s="74">
        <v>1600</v>
      </c>
    </row>
    <row r="18" spans="2:12" ht="15.5">
      <c r="B18" s="62" t="s">
        <v>0</v>
      </c>
      <c r="C18" s="64" t="s">
        <v>2</v>
      </c>
      <c r="D18" s="65" t="s">
        <v>3</v>
      </c>
      <c r="E18" s="66" t="s">
        <v>12</v>
      </c>
      <c r="F18" s="65" t="s">
        <v>15</v>
      </c>
      <c r="G18" s="63" t="s">
        <v>16</v>
      </c>
      <c r="H18" s="63" t="s">
        <v>17</v>
      </c>
      <c r="J18" s="73">
        <v>40</v>
      </c>
      <c r="K18" s="80">
        <f t="shared" si="1"/>
        <v>56000</v>
      </c>
      <c r="L18" s="74">
        <v>1400</v>
      </c>
    </row>
    <row r="19" spans="2:12" ht="15.5">
      <c r="B19" s="89" t="s">
        <v>26</v>
      </c>
      <c r="C19" s="123">
        <v>45671</v>
      </c>
      <c r="D19" s="111">
        <v>28000</v>
      </c>
      <c r="E19" s="112">
        <v>3.2</v>
      </c>
      <c r="F19" s="111">
        <v>8750</v>
      </c>
      <c r="G19" s="88" t="s">
        <v>44</v>
      </c>
      <c r="H19" s="87" t="s">
        <v>20</v>
      </c>
      <c r="J19" s="73">
        <v>50</v>
      </c>
      <c r="K19" s="80">
        <f t="shared" si="1"/>
        <v>67500</v>
      </c>
      <c r="L19" s="74">
        <v>1350</v>
      </c>
    </row>
    <row r="20" spans="2:12" ht="15.5">
      <c r="B20" s="97" t="s">
        <v>88</v>
      </c>
      <c r="C20" s="110">
        <v>44715</v>
      </c>
      <c r="D20" s="111">
        <v>17000</v>
      </c>
      <c r="E20" s="112">
        <v>3.41</v>
      </c>
      <c r="F20" s="111">
        <f t="shared" si="2"/>
        <v>4985.3372434017592</v>
      </c>
      <c r="G20" s="88" t="s">
        <v>44</v>
      </c>
      <c r="H20" s="87" t="s">
        <v>20</v>
      </c>
      <c r="J20" s="73">
        <v>100</v>
      </c>
      <c r="K20" s="80">
        <f t="shared" si="1"/>
        <v>126500</v>
      </c>
      <c r="L20" s="74">
        <v>1265</v>
      </c>
    </row>
    <row r="21" spans="2:12" ht="15.5">
      <c r="B21" s="97" t="s">
        <v>89</v>
      </c>
      <c r="C21" s="110">
        <v>44679</v>
      </c>
      <c r="D21" s="111">
        <v>17000</v>
      </c>
      <c r="E21" s="112">
        <v>3.6</v>
      </c>
      <c r="F21" s="111">
        <f t="shared" si="2"/>
        <v>4722.2222222222217</v>
      </c>
      <c r="G21" s="88" t="s">
        <v>44</v>
      </c>
      <c r="H21" s="87" t="s">
        <v>20</v>
      </c>
    </row>
    <row r="22" spans="2:12" ht="15.5">
      <c r="B22" s="97" t="s">
        <v>90</v>
      </c>
      <c r="C22" s="110">
        <v>44784</v>
      </c>
      <c r="D22" s="111">
        <v>17000</v>
      </c>
      <c r="E22" s="112">
        <v>3.6</v>
      </c>
      <c r="F22" s="111">
        <f t="shared" si="2"/>
        <v>4722.2222222222217</v>
      </c>
      <c r="G22" s="88" t="s">
        <v>44</v>
      </c>
      <c r="H22" s="87" t="s">
        <v>20</v>
      </c>
    </row>
    <row r="23" spans="2:12" ht="15.5">
      <c r="B23" s="97" t="s">
        <v>91</v>
      </c>
      <c r="C23" s="110">
        <v>45131</v>
      </c>
      <c r="D23" s="111">
        <v>16000</v>
      </c>
      <c r="E23" s="112">
        <v>4</v>
      </c>
      <c r="F23" s="111">
        <f t="shared" si="2"/>
        <v>4000</v>
      </c>
      <c r="G23" s="88" t="s">
        <v>44</v>
      </c>
      <c r="H23" s="87" t="s">
        <v>20</v>
      </c>
    </row>
    <row r="24" spans="2:12" ht="15.5">
      <c r="B24" s="97" t="s">
        <v>27</v>
      </c>
      <c r="C24" s="110">
        <v>45324</v>
      </c>
      <c r="D24" s="111">
        <v>27000</v>
      </c>
      <c r="E24" s="112">
        <v>4.22</v>
      </c>
      <c r="F24" s="111">
        <f t="shared" si="2"/>
        <v>6398.1042654028442</v>
      </c>
      <c r="G24" s="88" t="s">
        <v>44</v>
      </c>
      <c r="H24" s="87" t="s">
        <v>20</v>
      </c>
    </row>
    <row r="25" spans="2:12" ht="15.5">
      <c r="B25" s="97" t="s">
        <v>27</v>
      </c>
      <c r="C25" s="110">
        <v>44678</v>
      </c>
      <c r="D25" s="111">
        <v>24000</v>
      </c>
      <c r="E25" s="112">
        <v>4.22</v>
      </c>
      <c r="F25" s="111">
        <f t="shared" si="2"/>
        <v>5687.2037914691946</v>
      </c>
      <c r="G25" s="88" t="s">
        <v>44</v>
      </c>
      <c r="H25" s="87" t="s">
        <v>20</v>
      </c>
    </row>
    <row r="26" spans="2:12" ht="15.5">
      <c r="B26" s="89" t="s">
        <v>68</v>
      </c>
      <c r="C26" s="123">
        <v>45671</v>
      </c>
      <c r="D26" s="111">
        <v>65000</v>
      </c>
      <c r="E26" s="112">
        <v>4.99</v>
      </c>
      <c r="F26" s="114">
        <f t="shared" ref="F26" si="3">D26/E26</f>
        <v>13026.052104208416</v>
      </c>
      <c r="G26" s="88" t="s">
        <v>44</v>
      </c>
      <c r="H26" s="87">
        <v>402</v>
      </c>
    </row>
    <row r="27" spans="2:12" ht="15.5">
      <c r="B27" s="119"/>
      <c r="C27" s="120" t="s">
        <v>34</v>
      </c>
      <c r="D27" s="121">
        <f>SUM(D19:D26)</f>
        <v>211000</v>
      </c>
      <c r="E27" s="122">
        <f>SUM(E19:E26)</f>
        <v>31.240000000000002</v>
      </c>
      <c r="F27" s="127">
        <f t="shared" si="2"/>
        <v>6754.16133162612</v>
      </c>
      <c r="G27" s="88"/>
      <c r="H27" s="87"/>
    </row>
    <row r="28" spans="2:12" ht="15.5">
      <c r="B28" s="97"/>
      <c r="C28" s="85"/>
      <c r="D28" s="91"/>
      <c r="E28" s="92"/>
      <c r="F28" s="91"/>
      <c r="G28" s="88"/>
      <c r="H28" s="87"/>
    </row>
    <row r="29" spans="2:12" ht="15.5">
      <c r="B29" s="67" t="s">
        <v>165</v>
      </c>
      <c r="C29" s="86"/>
      <c r="D29" s="70"/>
      <c r="E29" s="71"/>
      <c r="F29" s="70"/>
      <c r="G29" s="5"/>
      <c r="H29" s="58"/>
    </row>
    <row r="30" spans="2:12" ht="15.5">
      <c r="B30" s="62" t="s">
        <v>0</v>
      </c>
      <c r="C30" s="64" t="s">
        <v>2</v>
      </c>
      <c r="D30" s="65" t="s">
        <v>3</v>
      </c>
      <c r="E30" s="66" t="s">
        <v>12</v>
      </c>
      <c r="F30" s="65" t="s">
        <v>15</v>
      </c>
      <c r="G30" s="63" t="s">
        <v>16</v>
      </c>
      <c r="H30" s="63" t="s">
        <v>17</v>
      </c>
    </row>
    <row r="31" spans="2:12" ht="15.5">
      <c r="B31" s="89" t="s">
        <v>33</v>
      </c>
      <c r="C31" s="123">
        <v>45583</v>
      </c>
      <c r="D31" s="111">
        <v>39000</v>
      </c>
      <c r="E31" s="112">
        <v>5.01</v>
      </c>
      <c r="F31" s="114">
        <f t="shared" ref="F31:F41" si="4">D31/E31</f>
        <v>7784.4311377245513</v>
      </c>
      <c r="G31" s="88" t="s">
        <v>44</v>
      </c>
      <c r="H31" s="87" t="s">
        <v>20</v>
      </c>
    </row>
    <row r="32" spans="2:12" ht="15.5">
      <c r="B32" s="97" t="s">
        <v>31</v>
      </c>
      <c r="C32" s="110">
        <v>45432</v>
      </c>
      <c r="D32" s="111">
        <v>24000</v>
      </c>
      <c r="E32" s="112">
        <v>5.01</v>
      </c>
      <c r="F32" s="114">
        <f t="shared" si="4"/>
        <v>4790.4191616766466</v>
      </c>
      <c r="G32" s="88" t="s">
        <v>44</v>
      </c>
      <c r="H32" s="87" t="s">
        <v>20</v>
      </c>
    </row>
    <row r="33" spans="2:8" ht="15.5">
      <c r="B33" s="97" t="s">
        <v>52</v>
      </c>
      <c r="C33" s="110">
        <v>45166</v>
      </c>
      <c r="D33" s="111">
        <v>27000</v>
      </c>
      <c r="E33" s="112">
        <v>5.01</v>
      </c>
      <c r="F33" s="114">
        <f t="shared" si="4"/>
        <v>5389.2215568862275</v>
      </c>
      <c r="G33" s="88" t="s">
        <v>44</v>
      </c>
      <c r="H33" s="87">
        <v>402</v>
      </c>
    </row>
    <row r="34" spans="2:8" ht="15.5">
      <c r="B34" s="97" t="s">
        <v>33</v>
      </c>
      <c r="C34" s="110">
        <v>45583</v>
      </c>
      <c r="D34" s="111">
        <v>39000</v>
      </c>
      <c r="E34" s="112">
        <v>5.01</v>
      </c>
      <c r="F34" s="114">
        <f t="shared" si="4"/>
        <v>7784.4311377245513</v>
      </c>
      <c r="G34" s="88" t="s">
        <v>44</v>
      </c>
      <c r="H34" s="87" t="s">
        <v>20</v>
      </c>
    </row>
    <row r="35" spans="2:8" ht="15.5">
      <c r="B35" s="97" t="s">
        <v>53</v>
      </c>
      <c r="C35" s="110">
        <v>44734</v>
      </c>
      <c r="D35" s="111">
        <v>35000</v>
      </c>
      <c r="E35" s="112">
        <v>5.07</v>
      </c>
      <c r="F35" s="114">
        <f>D35/E35</f>
        <v>6903.3530571992105</v>
      </c>
      <c r="G35" s="88" t="s">
        <v>44</v>
      </c>
      <c r="H35" s="87" t="s">
        <v>20</v>
      </c>
    </row>
    <row r="36" spans="2:8" ht="15.5">
      <c r="B36" s="97" t="s">
        <v>93</v>
      </c>
      <c r="C36" s="110">
        <v>45554</v>
      </c>
      <c r="D36" s="111">
        <v>35000</v>
      </c>
      <c r="E36" s="112">
        <v>5.54</v>
      </c>
      <c r="F36" s="114">
        <f t="shared" si="4"/>
        <v>6317.6895306859205</v>
      </c>
      <c r="G36" s="88" t="s">
        <v>44</v>
      </c>
      <c r="H36" s="87" t="s">
        <v>20</v>
      </c>
    </row>
    <row r="37" spans="2:8" ht="15.5">
      <c r="B37" s="97" t="s">
        <v>69</v>
      </c>
      <c r="C37" s="110">
        <v>45554</v>
      </c>
      <c r="D37" s="111">
        <v>35000</v>
      </c>
      <c r="E37" s="112">
        <v>5.73</v>
      </c>
      <c r="F37" s="114">
        <f t="shared" si="4"/>
        <v>6108.2024432809767</v>
      </c>
      <c r="G37" s="88" t="s">
        <v>44</v>
      </c>
      <c r="H37" s="87" t="s">
        <v>20</v>
      </c>
    </row>
    <row r="38" spans="2:8" ht="15.5">
      <c r="B38" s="97" t="s">
        <v>28</v>
      </c>
      <c r="C38" s="110">
        <v>44936</v>
      </c>
      <c r="D38" s="111">
        <v>25000</v>
      </c>
      <c r="E38" s="112">
        <v>5.75</v>
      </c>
      <c r="F38" s="114">
        <f t="shared" si="4"/>
        <v>4347.826086956522</v>
      </c>
      <c r="G38" s="90" t="s">
        <v>29</v>
      </c>
      <c r="H38" s="87" t="s">
        <v>20</v>
      </c>
    </row>
    <row r="39" spans="2:8" ht="15.5">
      <c r="B39" s="97" t="s">
        <v>28</v>
      </c>
      <c r="C39" s="110">
        <v>45414</v>
      </c>
      <c r="D39" s="111">
        <v>28000</v>
      </c>
      <c r="E39" s="112">
        <v>5.75</v>
      </c>
      <c r="F39" s="114">
        <f t="shared" si="4"/>
        <v>4869.565217391304</v>
      </c>
      <c r="G39" s="90" t="s">
        <v>29</v>
      </c>
      <c r="H39" s="87" t="s">
        <v>20</v>
      </c>
    </row>
    <row r="40" spans="2:8" ht="15.5">
      <c r="B40" s="97" t="s">
        <v>30</v>
      </c>
      <c r="C40" s="110">
        <v>45476</v>
      </c>
      <c r="D40" s="111">
        <v>30000</v>
      </c>
      <c r="E40" s="112">
        <v>5.8</v>
      </c>
      <c r="F40" s="114">
        <f t="shared" si="4"/>
        <v>5172.4137931034484</v>
      </c>
      <c r="G40" s="88" t="s">
        <v>44</v>
      </c>
      <c r="H40" s="87" t="s">
        <v>20</v>
      </c>
    </row>
    <row r="41" spans="2:8" ht="15.5">
      <c r="B41" s="119"/>
      <c r="C41" s="110"/>
      <c r="D41" s="121">
        <f>SUM(D31:D40)</f>
        <v>317000</v>
      </c>
      <c r="E41" s="122">
        <f>SUM(E31:E40)</f>
        <v>53.679999999999993</v>
      </c>
      <c r="F41" s="134">
        <f t="shared" si="4"/>
        <v>5905.3651266766028</v>
      </c>
      <c r="G41" s="88"/>
      <c r="H41" s="87"/>
    </row>
    <row r="42" spans="2:8" ht="15.5">
      <c r="B42" s="67" t="s">
        <v>166</v>
      </c>
      <c r="C42" s="86"/>
      <c r="D42" s="70"/>
      <c r="E42" s="71"/>
      <c r="F42" s="70"/>
      <c r="G42" s="5"/>
      <c r="H42" s="58"/>
    </row>
    <row r="43" spans="2:8" ht="15.5">
      <c r="B43" s="62" t="s">
        <v>0</v>
      </c>
      <c r="C43" s="64" t="s">
        <v>2</v>
      </c>
      <c r="D43" s="65" t="s">
        <v>3</v>
      </c>
      <c r="E43" s="66" t="s">
        <v>12</v>
      </c>
      <c r="F43" s="65" t="s">
        <v>15</v>
      </c>
      <c r="G43" s="63" t="s">
        <v>16</v>
      </c>
      <c r="H43" s="63" t="s">
        <v>17</v>
      </c>
    </row>
    <row r="44" spans="2:8" ht="15.5">
      <c r="B44" s="97" t="s">
        <v>94</v>
      </c>
      <c r="C44" s="110">
        <v>45541</v>
      </c>
      <c r="D44" s="111">
        <v>20000</v>
      </c>
      <c r="E44" s="112">
        <v>6.0609999999999999</v>
      </c>
      <c r="F44" s="114">
        <f t="shared" ref="F44:F48" si="5">D44/E44</f>
        <v>3299.7855139415938</v>
      </c>
      <c r="G44" s="88" t="s">
        <v>44</v>
      </c>
      <c r="H44" s="87" t="s">
        <v>20</v>
      </c>
    </row>
    <row r="45" spans="2:8" ht="15.5">
      <c r="B45" s="97" t="s">
        <v>95</v>
      </c>
      <c r="C45" s="110">
        <v>44658</v>
      </c>
      <c r="D45" s="111">
        <v>15000</v>
      </c>
      <c r="E45" s="112">
        <v>6.67</v>
      </c>
      <c r="F45" s="114">
        <f t="shared" si="5"/>
        <v>2248.8755622188905</v>
      </c>
      <c r="G45" s="88" t="s">
        <v>44</v>
      </c>
      <c r="H45" s="87" t="s">
        <v>20</v>
      </c>
    </row>
    <row r="46" spans="2:8" ht="15.5">
      <c r="B46" s="89" t="s">
        <v>32</v>
      </c>
      <c r="C46" s="123">
        <v>45761</v>
      </c>
      <c r="D46" s="111">
        <v>29000</v>
      </c>
      <c r="E46" s="112">
        <v>6.77</v>
      </c>
      <c r="F46" s="114">
        <f t="shared" si="5"/>
        <v>4283.6041358936491</v>
      </c>
      <c r="G46" s="88" t="s">
        <v>44</v>
      </c>
      <c r="H46" s="87" t="s">
        <v>20</v>
      </c>
    </row>
    <row r="47" spans="2:8" ht="15.5">
      <c r="B47" s="97" t="s">
        <v>62</v>
      </c>
      <c r="C47" s="110">
        <v>45533</v>
      </c>
      <c r="D47" s="111">
        <v>65000</v>
      </c>
      <c r="E47" s="112">
        <v>9.89</v>
      </c>
      <c r="F47" s="114">
        <f t="shared" si="5"/>
        <v>6572.2952477249746</v>
      </c>
      <c r="G47" s="88" t="s">
        <v>44</v>
      </c>
      <c r="H47" s="87" t="s">
        <v>20</v>
      </c>
    </row>
    <row r="48" spans="2:8" ht="15.5">
      <c r="B48" s="119"/>
      <c r="C48" s="120" t="s">
        <v>34</v>
      </c>
      <c r="D48" s="121">
        <f>SUM(D44:D47)</f>
        <v>129000</v>
      </c>
      <c r="E48" s="122">
        <f>SUM(E44:E47)</f>
        <v>29.390999999999998</v>
      </c>
      <c r="F48" s="134">
        <f t="shared" si="5"/>
        <v>4389.0987036848019</v>
      </c>
      <c r="G48" s="88"/>
      <c r="H48" s="87"/>
    </row>
    <row r="49" spans="2:9">
      <c r="B49" s="7"/>
      <c r="C49" s="86"/>
      <c r="D49" s="70"/>
      <c r="E49" s="71"/>
      <c r="F49" s="70"/>
      <c r="G49" s="5"/>
      <c r="H49" s="58"/>
    </row>
    <row r="50" spans="2:9" ht="15.5">
      <c r="B50" s="67" t="s">
        <v>167</v>
      </c>
      <c r="C50" s="86"/>
      <c r="D50" s="70"/>
      <c r="E50" s="71"/>
      <c r="F50" s="70"/>
      <c r="G50" s="5"/>
      <c r="H50" s="58"/>
    </row>
    <row r="51" spans="2:9" ht="15.5">
      <c r="B51" s="62" t="s">
        <v>0</v>
      </c>
      <c r="C51" s="64" t="s">
        <v>2</v>
      </c>
      <c r="D51" s="65" t="s">
        <v>3</v>
      </c>
      <c r="E51" s="66" t="s">
        <v>12</v>
      </c>
      <c r="F51" s="65" t="s">
        <v>15</v>
      </c>
      <c r="G51" s="63" t="s">
        <v>16</v>
      </c>
      <c r="H51" s="63" t="s">
        <v>17</v>
      </c>
    </row>
    <row r="52" spans="2:9" ht="15.5">
      <c r="B52" s="97" t="s">
        <v>98</v>
      </c>
      <c r="C52" s="110">
        <v>44750</v>
      </c>
      <c r="D52" s="111">
        <v>34900</v>
      </c>
      <c r="E52" s="112">
        <v>10.4</v>
      </c>
      <c r="F52" s="114">
        <f t="shared" ref="F52:F66" si="6">D52/E52</f>
        <v>3355.7692307692305</v>
      </c>
      <c r="G52" s="88" t="s">
        <v>44</v>
      </c>
      <c r="H52" s="87" t="s">
        <v>20</v>
      </c>
      <c r="I52" s="2"/>
    </row>
    <row r="53" spans="2:9" ht="15.5">
      <c r="B53" s="97" t="s">
        <v>62</v>
      </c>
      <c r="C53" s="110">
        <v>45533</v>
      </c>
      <c r="D53" s="111">
        <v>65000</v>
      </c>
      <c r="E53" s="112">
        <v>10.89</v>
      </c>
      <c r="F53" s="114">
        <f t="shared" si="6"/>
        <v>5968.7786960514231</v>
      </c>
      <c r="G53" s="88" t="s">
        <v>44</v>
      </c>
      <c r="H53" s="87">
        <v>402</v>
      </c>
    </row>
    <row r="54" spans="2:9" ht="15.5">
      <c r="B54" s="97" t="s">
        <v>54</v>
      </c>
      <c r="C54" s="110">
        <v>44734</v>
      </c>
      <c r="D54" s="111">
        <v>25000</v>
      </c>
      <c r="E54" s="112">
        <v>11.08</v>
      </c>
      <c r="F54" s="114">
        <f t="shared" si="6"/>
        <v>2256.317689530686</v>
      </c>
      <c r="G54" s="88" t="s">
        <v>44</v>
      </c>
      <c r="H54" s="87" t="s">
        <v>20</v>
      </c>
    </row>
    <row r="55" spans="2:9" ht="15.5">
      <c r="B55" s="89" t="s">
        <v>21</v>
      </c>
      <c r="C55" s="123">
        <v>45778</v>
      </c>
      <c r="D55" s="111">
        <v>60000</v>
      </c>
      <c r="E55" s="112">
        <v>11.65</v>
      </c>
      <c r="F55" s="114">
        <f t="shared" si="6"/>
        <v>5150.2145922746777</v>
      </c>
      <c r="G55" s="88" t="s">
        <v>44</v>
      </c>
      <c r="H55" s="87" t="s">
        <v>20</v>
      </c>
    </row>
    <row r="56" spans="2:9" ht="15.5">
      <c r="B56" s="97" t="s">
        <v>99</v>
      </c>
      <c r="C56" s="110">
        <v>44748</v>
      </c>
      <c r="D56" s="111">
        <v>37500</v>
      </c>
      <c r="E56" s="112">
        <v>12.8</v>
      </c>
      <c r="F56" s="114">
        <f t="shared" si="6"/>
        <v>2929.6875</v>
      </c>
      <c r="G56" s="88" t="s">
        <v>44</v>
      </c>
      <c r="H56" s="87" t="s">
        <v>20</v>
      </c>
    </row>
    <row r="57" spans="2:9" ht="15.5">
      <c r="B57" s="97" t="s">
        <v>100</v>
      </c>
      <c r="C57" s="110">
        <v>45590</v>
      </c>
      <c r="D57" s="111">
        <v>15000</v>
      </c>
      <c r="E57" s="112">
        <v>14.74</v>
      </c>
      <c r="F57" s="114">
        <f t="shared" si="6"/>
        <v>1017.6390773405699</v>
      </c>
      <c r="G57" s="88" t="s">
        <v>44</v>
      </c>
      <c r="H57" s="87" t="s">
        <v>20</v>
      </c>
    </row>
    <row r="58" spans="2:9" ht="15.5">
      <c r="B58" s="97"/>
      <c r="C58" s="110"/>
      <c r="D58" s="121">
        <f>SUM(D52:D57)</f>
        <v>237400</v>
      </c>
      <c r="E58" s="122">
        <f>SUM(E52:E57)</f>
        <v>71.559999999999988</v>
      </c>
      <c r="F58" s="134">
        <f t="shared" si="6"/>
        <v>3317.4958077138072</v>
      </c>
      <c r="G58" s="88"/>
      <c r="H58" s="87"/>
    </row>
    <row r="59" spans="2:9" ht="15.5">
      <c r="B59" s="67" t="s">
        <v>168</v>
      </c>
      <c r="C59" s="86"/>
      <c r="D59" s="70"/>
      <c r="E59" s="71"/>
      <c r="F59" s="70"/>
      <c r="G59" s="5"/>
      <c r="H59" s="58"/>
    </row>
    <row r="60" spans="2:9" ht="15.5">
      <c r="B60" s="62" t="s">
        <v>0</v>
      </c>
      <c r="C60" s="64" t="s">
        <v>2</v>
      </c>
      <c r="D60" s="65" t="s">
        <v>3</v>
      </c>
      <c r="E60" s="66" t="s">
        <v>12</v>
      </c>
      <c r="F60" s="65" t="s">
        <v>15</v>
      </c>
      <c r="G60" s="63" t="s">
        <v>16</v>
      </c>
      <c r="H60" s="63" t="s">
        <v>17</v>
      </c>
    </row>
    <row r="61" spans="2:9" ht="15.5">
      <c r="B61" s="97" t="s">
        <v>101</v>
      </c>
      <c r="C61" s="110">
        <v>45196</v>
      </c>
      <c r="D61" s="111">
        <v>45000</v>
      </c>
      <c r="E61" s="112">
        <v>17.5</v>
      </c>
      <c r="F61" s="114">
        <f t="shared" si="6"/>
        <v>2571.4285714285716</v>
      </c>
      <c r="G61" s="88" t="s">
        <v>44</v>
      </c>
      <c r="H61" s="87" t="s">
        <v>20</v>
      </c>
    </row>
    <row r="62" spans="2:9" ht="15.5">
      <c r="B62" s="97" t="s">
        <v>102</v>
      </c>
      <c r="C62" s="110">
        <v>45331</v>
      </c>
      <c r="D62" s="111">
        <v>39900</v>
      </c>
      <c r="E62" s="112">
        <v>19.899999999999999</v>
      </c>
      <c r="F62" s="114">
        <f t="shared" si="6"/>
        <v>2005.0251256281408</v>
      </c>
      <c r="G62" s="88" t="s">
        <v>44</v>
      </c>
      <c r="H62" s="87" t="s">
        <v>20</v>
      </c>
    </row>
    <row r="63" spans="2:9" ht="15.5">
      <c r="B63" s="97" t="s">
        <v>107</v>
      </c>
      <c r="C63" s="110">
        <v>45247</v>
      </c>
      <c r="D63" s="111">
        <v>35000</v>
      </c>
      <c r="E63" s="112">
        <v>20.059999999999999</v>
      </c>
      <c r="F63" s="114">
        <f t="shared" si="6"/>
        <v>1744.7657028913261</v>
      </c>
      <c r="G63" s="88" t="s">
        <v>44</v>
      </c>
      <c r="H63" s="87" t="s">
        <v>20</v>
      </c>
    </row>
    <row r="64" spans="2:9" ht="15.5">
      <c r="B64" s="97" t="s">
        <v>108</v>
      </c>
      <c r="C64" s="110">
        <v>45168</v>
      </c>
      <c r="D64" s="111">
        <v>29000</v>
      </c>
      <c r="E64" s="112">
        <v>20.76</v>
      </c>
      <c r="F64" s="114">
        <f t="shared" si="6"/>
        <v>1396.9171483622349</v>
      </c>
      <c r="G64" s="88" t="s">
        <v>44</v>
      </c>
      <c r="H64" s="87" t="s">
        <v>20</v>
      </c>
    </row>
    <row r="65" spans="2:8" ht="15.5">
      <c r="B65" s="133" t="s">
        <v>109</v>
      </c>
      <c r="C65" s="113">
        <v>45241</v>
      </c>
      <c r="D65" s="114">
        <v>50000</v>
      </c>
      <c r="E65" s="115">
        <v>24.995999999999999</v>
      </c>
      <c r="F65" s="114">
        <f t="shared" si="6"/>
        <v>2000.3200512081935</v>
      </c>
      <c r="G65" s="88" t="s">
        <v>44</v>
      </c>
      <c r="H65" s="87" t="s">
        <v>20</v>
      </c>
    </row>
    <row r="66" spans="2:8" ht="15.5">
      <c r="B66" s="104"/>
      <c r="C66" s="113"/>
      <c r="D66" s="125">
        <f>SUM(D61:D65)</f>
        <v>198900</v>
      </c>
      <c r="E66" s="126">
        <f>SUM(E61:E65)</f>
        <v>103.21599999999999</v>
      </c>
      <c r="F66" s="134">
        <f t="shared" si="6"/>
        <v>1927.0268175476672</v>
      </c>
      <c r="G66" s="88"/>
      <c r="H66" s="87"/>
    </row>
    <row r="67" spans="2:8" ht="15.5">
      <c r="B67" s="67" t="s">
        <v>169</v>
      </c>
      <c r="C67" s="86"/>
      <c r="D67" s="70"/>
      <c r="E67" s="71"/>
      <c r="F67" s="70"/>
      <c r="G67" s="5"/>
      <c r="H67" s="58"/>
    </row>
    <row r="68" spans="2:8" ht="15.5">
      <c r="B68" s="62" t="s">
        <v>0</v>
      </c>
      <c r="C68" s="64" t="s">
        <v>2</v>
      </c>
      <c r="D68" s="65" t="s">
        <v>3</v>
      </c>
      <c r="E68" s="66" t="s">
        <v>12</v>
      </c>
      <c r="F68" s="65" t="s">
        <v>15</v>
      </c>
      <c r="G68" s="63" t="s">
        <v>16</v>
      </c>
      <c r="H68" s="63" t="s">
        <v>17</v>
      </c>
    </row>
    <row r="69" spans="2:8" ht="15.5">
      <c r="B69" s="104" t="s">
        <v>110</v>
      </c>
      <c r="C69" s="113">
        <v>44840</v>
      </c>
      <c r="D69" s="114">
        <v>38000</v>
      </c>
      <c r="E69" s="115">
        <v>25.38</v>
      </c>
      <c r="F69" s="114">
        <f t="shared" ref="F69:F74" si="7">D69/E69</f>
        <v>1497.2419227738378</v>
      </c>
      <c r="G69" s="88" t="s">
        <v>44</v>
      </c>
      <c r="H69" s="87" t="s">
        <v>20</v>
      </c>
    </row>
    <row r="70" spans="2:8" ht="15.5">
      <c r="B70" s="119" t="s">
        <v>111</v>
      </c>
      <c r="C70" s="110">
        <v>45037</v>
      </c>
      <c r="D70" s="111">
        <v>60000</v>
      </c>
      <c r="E70" s="112">
        <v>27</v>
      </c>
      <c r="F70" s="114">
        <f t="shared" si="7"/>
        <v>2222.2222222222222</v>
      </c>
      <c r="G70" s="88" t="s">
        <v>44</v>
      </c>
      <c r="H70" s="87">
        <v>402</v>
      </c>
    </row>
    <row r="71" spans="2:8" ht="15.5">
      <c r="B71" s="119" t="s">
        <v>170</v>
      </c>
      <c r="C71" s="110">
        <v>45259</v>
      </c>
      <c r="D71" s="111">
        <v>60000</v>
      </c>
      <c r="E71" s="112">
        <v>28.25</v>
      </c>
      <c r="F71" s="114">
        <f t="shared" si="7"/>
        <v>2123.8938053097345</v>
      </c>
      <c r="G71" s="88" t="s">
        <v>44</v>
      </c>
      <c r="H71" s="87">
        <v>402</v>
      </c>
    </row>
    <row r="72" spans="2:8" ht="15.5">
      <c r="B72" s="119" t="s">
        <v>112</v>
      </c>
      <c r="C72" s="110">
        <v>44823</v>
      </c>
      <c r="D72" s="111">
        <v>32500</v>
      </c>
      <c r="E72" s="112">
        <v>30</v>
      </c>
      <c r="F72" s="114">
        <f t="shared" si="7"/>
        <v>1083.3333333333333</v>
      </c>
      <c r="G72" s="88" t="s">
        <v>44</v>
      </c>
      <c r="H72" s="87" t="s">
        <v>20</v>
      </c>
    </row>
    <row r="73" spans="2:8" ht="15.5">
      <c r="B73" s="119" t="s">
        <v>113</v>
      </c>
      <c r="C73" s="110">
        <v>45097</v>
      </c>
      <c r="D73" s="111">
        <v>52000</v>
      </c>
      <c r="E73" s="112">
        <v>38.14</v>
      </c>
      <c r="F73" s="114">
        <f t="shared" si="7"/>
        <v>1363.3980073413738</v>
      </c>
      <c r="G73" s="88" t="s">
        <v>44</v>
      </c>
      <c r="H73" s="87" t="s">
        <v>20</v>
      </c>
    </row>
    <row r="74" spans="2:8" ht="15.5">
      <c r="B74" s="119"/>
      <c r="C74" s="120" t="s">
        <v>34</v>
      </c>
      <c r="D74" s="121">
        <f>SUM(D69:D73)</f>
        <v>242500</v>
      </c>
      <c r="E74" s="122">
        <f>SUM(E69:E73)</f>
        <v>148.76999999999998</v>
      </c>
      <c r="F74" s="134">
        <f t="shared" si="7"/>
        <v>1630.0329367480006</v>
      </c>
      <c r="G74" s="88"/>
      <c r="H74" s="87"/>
    </row>
    <row r="75" spans="2:8">
      <c r="B75" s="7"/>
      <c r="C75" s="93"/>
      <c r="D75" s="68"/>
      <c r="E75" s="69"/>
      <c r="F75" s="68"/>
      <c r="G75" s="5"/>
      <c r="H75" s="58"/>
    </row>
    <row r="76" spans="2:8" ht="15.5">
      <c r="B76" s="106" t="s">
        <v>171</v>
      </c>
      <c r="C76" s="110"/>
      <c r="D76" s="111"/>
      <c r="E76" s="112"/>
      <c r="F76" s="111"/>
      <c r="G76" s="88"/>
      <c r="H76" s="87"/>
    </row>
    <row r="77" spans="2:8" ht="15.5">
      <c r="B77" s="109" t="s">
        <v>116</v>
      </c>
      <c r="C77" s="110">
        <v>45160</v>
      </c>
      <c r="D77" s="117">
        <v>45000</v>
      </c>
      <c r="E77" s="118">
        <v>40</v>
      </c>
      <c r="F77" s="114">
        <f t="shared" ref="F77:F89" si="8">D77/E77</f>
        <v>1125</v>
      </c>
      <c r="G77" s="88" t="s">
        <v>44</v>
      </c>
      <c r="H77" s="87" t="s">
        <v>20</v>
      </c>
    </row>
    <row r="78" spans="2:8" ht="15.5">
      <c r="B78" s="104" t="s">
        <v>116</v>
      </c>
      <c r="C78" s="113">
        <v>45160</v>
      </c>
      <c r="D78" s="114">
        <v>45000</v>
      </c>
      <c r="E78" s="115">
        <v>40</v>
      </c>
      <c r="F78" s="114">
        <f t="shared" si="8"/>
        <v>1125</v>
      </c>
      <c r="G78" s="88" t="s">
        <v>44</v>
      </c>
      <c r="H78" s="104">
        <v>402</v>
      </c>
    </row>
    <row r="79" spans="2:8" ht="15.5">
      <c r="B79" s="104" t="s">
        <v>119</v>
      </c>
      <c r="C79" s="113">
        <v>44987</v>
      </c>
      <c r="D79" s="114">
        <v>40000</v>
      </c>
      <c r="E79" s="115">
        <v>40</v>
      </c>
      <c r="F79" s="114">
        <f t="shared" si="8"/>
        <v>1000</v>
      </c>
      <c r="G79" s="88" t="s">
        <v>44</v>
      </c>
      <c r="H79" s="103" t="s">
        <v>120</v>
      </c>
    </row>
    <row r="80" spans="2:8" ht="15.5">
      <c r="B80" s="104" t="s">
        <v>121</v>
      </c>
      <c r="C80" s="113">
        <v>45142</v>
      </c>
      <c r="D80" s="114">
        <v>54000</v>
      </c>
      <c r="E80" s="115">
        <v>40</v>
      </c>
      <c r="F80" s="114">
        <f t="shared" si="8"/>
        <v>1350</v>
      </c>
      <c r="G80" s="88" t="s">
        <v>44</v>
      </c>
      <c r="H80" s="103">
        <v>402</v>
      </c>
    </row>
    <row r="81" spans="2:9" ht="15.5">
      <c r="B81" s="104" t="s">
        <v>125</v>
      </c>
      <c r="C81" s="113">
        <v>45000</v>
      </c>
      <c r="D81" s="114">
        <v>50000</v>
      </c>
      <c r="E81" s="115">
        <v>40</v>
      </c>
      <c r="F81" s="114">
        <f t="shared" si="8"/>
        <v>1250</v>
      </c>
      <c r="G81" s="88" t="s">
        <v>44</v>
      </c>
      <c r="H81" s="103">
        <v>402</v>
      </c>
      <c r="I81" s="57"/>
    </row>
    <row r="82" spans="2:9" ht="15.5">
      <c r="B82" s="119" t="s">
        <v>117</v>
      </c>
      <c r="C82" s="110">
        <v>45226</v>
      </c>
      <c r="D82" s="117">
        <v>50000</v>
      </c>
      <c r="E82" s="118">
        <v>40</v>
      </c>
      <c r="F82" s="114">
        <f t="shared" si="8"/>
        <v>1250</v>
      </c>
      <c r="G82" s="88" t="s">
        <v>44</v>
      </c>
      <c r="H82" s="87" t="s">
        <v>20</v>
      </c>
    </row>
    <row r="83" spans="2:9" ht="15.5">
      <c r="B83" s="109" t="s">
        <v>121</v>
      </c>
      <c r="C83" s="110">
        <v>45142</v>
      </c>
      <c r="D83" s="117">
        <v>54000</v>
      </c>
      <c r="E83" s="118">
        <v>40</v>
      </c>
      <c r="F83" s="114">
        <f t="shared" si="8"/>
        <v>1350</v>
      </c>
      <c r="G83" s="94" t="s">
        <v>44</v>
      </c>
      <c r="H83" s="103">
        <v>402</v>
      </c>
    </row>
    <row r="84" spans="2:9" ht="15.5">
      <c r="B84" s="104" t="s">
        <v>122</v>
      </c>
      <c r="C84" s="113">
        <v>45201</v>
      </c>
      <c r="D84" s="114">
        <v>75000</v>
      </c>
      <c r="E84" s="115">
        <v>40</v>
      </c>
      <c r="F84" s="114">
        <f t="shared" si="8"/>
        <v>1875</v>
      </c>
      <c r="G84" s="88" t="s">
        <v>44</v>
      </c>
      <c r="H84" s="103">
        <v>402</v>
      </c>
    </row>
    <row r="85" spans="2:9" ht="15.5">
      <c r="B85" s="104" t="s">
        <v>123</v>
      </c>
      <c r="C85" s="113">
        <v>45125</v>
      </c>
      <c r="D85" s="114">
        <v>75000</v>
      </c>
      <c r="E85" s="115">
        <v>40</v>
      </c>
      <c r="F85" s="114">
        <f t="shared" si="8"/>
        <v>1875</v>
      </c>
      <c r="G85" s="88" t="s">
        <v>44</v>
      </c>
      <c r="H85" s="103">
        <v>402</v>
      </c>
    </row>
    <row r="86" spans="2:9" ht="15.5">
      <c r="B86" s="109" t="s">
        <v>163</v>
      </c>
      <c r="C86" s="123">
        <v>45679</v>
      </c>
      <c r="D86" s="111">
        <v>40000</v>
      </c>
      <c r="E86" s="112">
        <v>40</v>
      </c>
      <c r="F86" s="114">
        <f t="shared" si="8"/>
        <v>1000</v>
      </c>
      <c r="G86" s="88" t="s">
        <v>44</v>
      </c>
      <c r="H86" s="87" t="s">
        <v>20</v>
      </c>
    </row>
    <row r="87" spans="2:9" ht="15.5">
      <c r="B87" s="109" t="s">
        <v>127</v>
      </c>
      <c r="C87" s="123">
        <v>45647</v>
      </c>
      <c r="D87" s="111">
        <v>70000</v>
      </c>
      <c r="E87" s="112">
        <v>40</v>
      </c>
      <c r="F87" s="114">
        <f t="shared" si="8"/>
        <v>1750</v>
      </c>
      <c r="G87" s="88" t="s">
        <v>44</v>
      </c>
      <c r="H87" s="87" t="s">
        <v>20</v>
      </c>
    </row>
    <row r="88" spans="2:9" ht="15.5">
      <c r="B88" s="119" t="s">
        <v>127</v>
      </c>
      <c r="C88" s="110">
        <v>45647</v>
      </c>
      <c r="D88" s="117">
        <v>70000</v>
      </c>
      <c r="E88" s="118">
        <v>40</v>
      </c>
      <c r="F88" s="114">
        <f t="shared" si="8"/>
        <v>1750</v>
      </c>
      <c r="G88" s="88" t="s">
        <v>44</v>
      </c>
      <c r="H88" s="87" t="s">
        <v>20</v>
      </c>
    </row>
    <row r="89" spans="2:9" ht="15.5">
      <c r="B89" s="104"/>
      <c r="C89" s="120" t="s">
        <v>34</v>
      </c>
      <c r="D89" s="125">
        <f>SUM(D77:D88)</f>
        <v>668000</v>
      </c>
      <c r="E89" s="126">
        <f>SUM(E77:E88)</f>
        <v>480</v>
      </c>
      <c r="F89" s="134">
        <f t="shared" si="8"/>
        <v>1391.6666666666667</v>
      </c>
      <c r="G89" s="104"/>
      <c r="H89" s="103"/>
    </row>
    <row r="90" spans="2:9">
      <c r="B90" s="7"/>
      <c r="C90" s="86"/>
      <c r="D90" s="70"/>
      <c r="E90" s="71"/>
      <c r="F90" s="68"/>
      <c r="G90" s="5"/>
      <c r="H90" s="58"/>
    </row>
    <row r="91" spans="2:9" ht="15.5">
      <c r="B91" s="67" t="s">
        <v>128</v>
      </c>
      <c r="C91" s="86"/>
      <c r="D91" s="70"/>
      <c r="E91" s="71"/>
      <c r="F91" s="68"/>
      <c r="G91" s="5"/>
      <c r="H91" s="58"/>
    </row>
    <row r="92" spans="2:9" ht="15.5">
      <c r="B92" s="109" t="s">
        <v>129</v>
      </c>
      <c r="C92" s="110">
        <v>44833</v>
      </c>
      <c r="D92" s="111">
        <v>99900</v>
      </c>
      <c r="E92" s="112">
        <v>50.89</v>
      </c>
      <c r="F92" s="114">
        <f t="shared" ref="F92:F103" si="9">D92/E92</f>
        <v>1963.0575751621143</v>
      </c>
      <c r="G92" s="90" t="s">
        <v>130</v>
      </c>
      <c r="H92" s="87" t="s">
        <v>20</v>
      </c>
    </row>
    <row r="93" spans="2:9" ht="15.5">
      <c r="B93" s="104" t="s">
        <v>131</v>
      </c>
      <c r="C93" s="113">
        <v>44995</v>
      </c>
      <c r="D93" s="114">
        <v>52000</v>
      </c>
      <c r="E93" s="115">
        <v>51</v>
      </c>
      <c r="F93" s="114">
        <f t="shared" si="9"/>
        <v>1019.6078431372549</v>
      </c>
      <c r="G93" s="90" t="s">
        <v>132</v>
      </c>
      <c r="H93" s="103">
        <v>402</v>
      </c>
      <c r="I93" s="78"/>
    </row>
    <row r="94" spans="2:9" ht="15.5">
      <c r="B94" s="116" t="s">
        <v>133</v>
      </c>
      <c r="C94" s="110">
        <v>45244</v>
      </c>
      <c r="D94" s="117">
        <v>120000</v>
      </c>
      <c r="E94" s="118">
        <v>56.24</v>
      </c>
      <c r="F94" s="114">
        <f t="shared" si="9"/>
        <v>2133.7126600284496</v>
      </c>
      <c r="G94" s="105" t="s">
        <v>134</v>
      </c>
      <c r="H94" s="103">
        <v>402</v>
      </c>
    </row>
    <row r="95" spans="2:9" ht="15.5">
      <c r="B95" s="109" t="s">
        <v>23</v>
      </c>
      <c r="C95" s="123">
        <v>45639</v>
      </c>
      <c r="D95" s="111">
        <v>51000</v>
      </c>
      <c r="E95" s="112">
        <v>60</v>
      </c>
      <c r="F95" s="114">
        <f t="shared" si="9"/>
        <v>850</v>
      </c>
      <c r="G95" s="88" t="s">
        <v>44</v>
      </c>
      <c r="H95" s="87" t="s">
        <v>24</v>
      </c>
    </row>
    <row r="96" spans="2:9" ht="15.5">
      <c r="B96" s="109" t="s">
        <v>135</v>
      </c>
      <c r="C96" s="110">
        <v>45649</v>
      </c>
      <c r="D96" s="111">
        <v>67000</v>
      </c>
      <c r="E96" s="112">
        <v>61.043999999999997</v>
      </c>
      <c r="F96" s="114">
        <f t="shared" si="9"/>
        <v>1097.5689666470087</v>
      </c>
      <c r="G96" s="88" t="s">
        <v>44</v>
      </c>
      <c r="H96" s="103">
        <v>402</v>
      </c>
    </row>
    <row r="97" spans="2:8" ht="15.5">
      <c r="B97" s="119" t="s">
        <v>136</v>
      </c>
      <c r="C97" s="110">
        <v>45062</v>
      </c>
      <c r="D97" s="111">
        <v>84900</v>
      </c>
      <c r="E97" s="112">
        <v>78.900000000000006</v>
      </c>
      <c r="F97" s="114">
        <f t="shared" si="9"/>
        <v>1076.0456273764257</v>
      </c>
      <c r="G97" s="90" t="s">
        <v>137</v>
      </c>
      <c r="H97" s="87" t="s">
        <v>20</v>
      </c>
    </row>
    <row r="98" spans="2:8" ht="15.5">
      <c r="B98" s="104" t="s">
        <v>138</v>
      </c>
      <c r="C98" s="113">
        <v>44620</v>
      </c>
      <c r="D98" s="114">
        <v>112000</v>
      </c>
      <c r="E98" s="115">
        <v>80</v>
      </c>
      <c r="F98" s="114">
        <f t="shared" si="9"/>
        <v>1400</v>
      </c>
      <c r="G98" s="90" t="s">
        <v>139</v>
      </c>
      <c r="H98" s="103">
        <v>502</v>
      </c>
    </row>
    <row r="99" spans="2:8" ht="15.5">
      <c r="B99" s="116" t="s">
        <v>140</v>
      </c>
      <c r="C99" s="113">
        <v>44720</v>
      </c>
      <c r="D99" s="114">
        <v>105000</v>
      </c>
      <c r="E99" s="115">
        <v>80</v>
      </c>
      <c r="F99" s="114">
        <f t="shared" si="9"/>
        <v>1312.5</v>
      </c>
      <c r="G99" s="88" t="s">
        <v>44</v>
      </c>
      <c r="H99" s="103">
        <v>402</v>
      </c>
    </row>
    <row r="100" spans="2:8" ht="15.5">
      <c r="B100" s="116" t="s">
        <v>141</v>
      </c>
      <c r="C100" s="113">
        <v>44678</v>
      </c>
      <c r="D100" s="114">
        <v>84000</v>
      </c>
      <c r="E100" s="115">
        <v>80</v>
      </c>
      <c r="F100" s="114">
        <f t="shared" si="9"/>
        <v>1050</v>
      </c>
      <c r="G100" s="88" t="s">
        <v>44</v>
      </c>
      <c r="H100" s="103">
        <v>402</v>
      </c>
    </row>
    <row r="101" spans="2:8" ht="15.5">
      <c r="B101" s="109" t="s">
        <v>142</v>
      </c>
      <c r="C101" s="110">
        <v>44874</v>
      </c>
      <c r="D101" s="111">
        <v>77000</v>
      </c>
      <c r="E101" s="112">
        <v>80</v>
      </c>
      <c r="F101" s="114">
        <f t="shared" si="9"/>
        <v>962.5</v>
      </c>
      <c r="G101" s="88" t="s">
        <v>44</v>
      </c>
      <c r="H101" s="87" t="s">
        <v>20</v>
      </c>
    </row>
    <row r="102" spans="2:8" ht="15.5">
      <c r="B102" s="116" t="s">
        <v>143</v>
      </c>
      <c r="C102" s="110">
        <v>44932</v>
      </c>
      <c r="D102" s="117">
        <v>110000</v>
      </c>
      <c r="E102" s="115">
        <v>80</v>
      </c>
      <c r="F102" s="114">
        <f t="shared" si="9"/>
        <v>1375</v>
      </c>
      <c r="G102" s="88" t="s">
        <v>44</v>
      </c>
      <c r="H102" s="103">
        <v>402</v>
      </c>
    </row>
    <row r="103" spans="2:8" ht="15.5">
      <c r="B103" s="119"/>
      <c r="C103" s="120" t="s">
        <v>34</v>
      </c>
      <c r="D103" s="121">
        <f>SUM(D92:D102)</f>
        <v>962800</v>
      </c>
      <c r="E103" s="122">
        <f>SUM(E92:E102)</f>
        <v>758.07399999999996</v>
      </c>
      <c r="F103" s="134">
        <f t="shared" si="9"/>
        <v>1270.0607064745659</v>
      </c>
      <c r="G103" s="90"/>
      <c r="H103" s="87"/>
    </row>
    <row r="104" spans="2:8">
      <c r="B104" s="7"/>
      <c r="C104" s="86"/>
      <c r="D104" s="70"/>
      <c r="E104" s="71"/>
      <c r="F104" s="70"/>
      <c r="G104" s="59"/>
      <c r="H104" s="58"/>
    </row>
    <row r="105" spans="2:8" ht="15.5">
      <c r="B105" s="67" t="s">
        <v>144</v>
      </c>
      <c r="C105" s="86"/>
      <c r="D105" s="70"/>
      <c r="E105" s="71"/>
      <c r="F105" s="70"/>
      <c r="G105" s="59"/>
      <c r="H105" s="58"/>
    </row>
    <row r="106" spans="2:8" ht="15.5">
      <c r="B106" s="97" t="s">
        <v>145</v>
      </c>
      <c r="C106" s="110">
        <v>45141</v>
      </c>
      <c r="D106" s="111">
        <v>115000</v>
      </c>
      <c r="E106" s="112">
        <v>100</v>
      </c>
      <c r="F106" s="114">
        <f t="shared" ref="F106:F116" si="10">D106/E106</f>
        <v>1150</v>
      </c>
      <c r="G106" s="90" t="s">
        <v>146</v>
      </c>
      <c r="H106" s="87" t="s">
        <v>20</v>
      </c>
    </row>
    <row r="107" spans="2:8" ht="15.5">
      <c r="B107" s="97" t="s">
        <v>147</v>
      </c>
      <c r="C107" s="110">
        <v>44827</v>
      </c>
      <c r="D107" s="111">
        <v>117450</v>
      </c>
      <c r="E107" s="112">
        <v>105.87</v>
      </c>
      <c r="F107" s="114">
        <f t="shared" si="10"/>
        <v>1109.3794275998866</v>
      </c>
      <c r="G107" s="90" t="s">
        <v>148</v>
      </c>
      <c r="H107" s="87" t="s">
        <v>20</v>
      </c>
    </row>
    <row r="108" spans="2:8" ht="15.5">
      <c r="B108" s="97" t="s">
        <v>149</v>
      </c>
      <c r="C108" s="110">
        <v>44953</v>
      </c>
      <c r="D108" s="111">
        <v>118000</v>
      </c>
      <c r="E108" s="112">
        <v>120</v>
      </c>
      <c r="F108" s="114">
        <f t="shared" si="10"/>
        <v>983.33333333333337</v>
      </c>
      <c r="G108" s="94" t="s">
        <v>44</v>
      </c>
      <c r="H108" s="87" t="s">
        <v>20</v>
      </c>
    </row>
    <row r="109" spans="2:8" ht="15.5">
      <c r="B109" s="97" t="s">
        <v>149</v>
      </c>
      <c r="C109" s="110">
        <v>45449</v>
      </c>
      <c r="D109" s="111">
        <v>134000</v>
      </c>
      <c r="E109" s="112">
        <v>120</v>
      </c>
      <c r="F109" s="114">
        <f t="shared" si="10"/>
        <v>1116.6666666666667</v>
      </c>
      <c r="G109" s="94" t="s">
        <v>44</v>
      </c>
      <c r="H109" s="87" t="s">
        <v>20</v>
      </c>
    </row>
    <row r="110" spans="2:8" ht="15.5">
      <c r="B110" s="97" t="s">
        <v>150</v>
      </c>
      <c r="C110" s="110">
        <v>44812</v>
      </c>
      <c r="D110" s="111">
        <v>265000</v>
      </c>
      <c r="E110" s="112">
        <v>120</v>
      </c>
      <c r="F110" s="114">
        <f t="shared" si="10"/>
        <v>2208.3333333333335</v>
      </c>
      <c r="G110" s="105" t="s">
        <v>151</v>
      </c>
      <c r="H110" s="87" t="s">
        <v>20</v>
      </c>
    </row>
    <row r="111" spans="2:8" ht="15.5">
      <c r="B111" s="97" t="s">
        <v>152</v>
      </c>
      <c r="C111" s="110">
        <v>44847</v>
      </c>
      <c r="D111" s="111">
        <v>115000</v>
      </c>
      <c r="E111" s="112">
        <v>120</v>
      </c>
      <c r="F111" s="114">
        <f t="shared" si="10"/>
        <v>958.33333333333337</v>
      </c>
      <c r="G111" s="105" t="s">
        <v>153</v>
      </c>
      <c r="H111" s="87" t="s">
        <v>20</v>
      </c>
    </row>
    <row r="112" spans="2:8" ht="15.5">
      <c r="B112" s="97" t="s">
        <v>154</v>
      </c>
      <c r="C112" s="110">
        <v>45461</v>
      </c>
      <c r="D112" s="111">
        <v>111500</v>
      </c>
      <c r="E112" s="112">
        <v>140</v>
      </c>
      <c r="F112" s="114">
        <f t="shared" si="10"/>
        <v>796.42857142857144</v>
      </c>
      <c r="G112" s="105" t="s">
        <v>155</v>
      </c>
      <c r="H112" s="87" t="s">
        <v>20</v>
      </c>
    </row>
    <row r="113" spans="2:8" ht="15.5">
      <c r="B113" s="133" t="s">
        <v>156</v>
      </c>
      <c r="C113" s="113">
        <v>45208</v>
      </c>
      <c r="D113" s="114">
        <v>253200</v>
      </c>
      <c r="E113" s="140">
        <v>240</v>
      </c>
      <c r="F113" s="114">
        <f t="shared" si="10"/>
        <v>1055</v>
      </c>
      <c r="G113" s="94" t="s">
        <v>44</v>
      </c>
      <c r="H113" s="87" t="s">
        <v>20</v>
      </c>
    </row>
    <row r="114" spans="2:8" ht="15.5">
      <c r="B114" s="133" t="s">
        <v>157</v>
      </c>
      <c r="C114" s="113">
        <v>45335</v>
      </c>
      <c r="D114" s="114">
        <v>200000</v>
      </c>
      <c r="E114" s="140">
        <v>266.85000000000002</v>
      </c>
      <c r="F114" s="114">
        <f>D114/E114</f>
        <v>749.48472924864154</v>
      </c>
      <c r="G114" s="105" t="s">
        <v>158</v>
      </c>
      <c r="H114" s="87" t="s">
        <v>20</v>
      </c>
    </row>
    <row r="115" spans="2:8" ht="15.5">
      <c r="B115" s="133" t="s">
        <v>159</v>
      </c>
      <c r="C115" s="113">
        <v>45515</v>
      </c>
      <c r="D115" s="114">
        <v>1267000</v>
      </c>
      <c r="E115" s="140">
        <v>800</v>
      </c>
      <c r="F115" s="114">
        <f>D115/E115</f>
        <v>1583.75</v>
      </c>
      <c r="G115" s="105" t="s">
        <v>160</v>
      </c>
      <c r="H115" s="87" t="s">
        <v>20</v>
      </c>
    </row>
    <row r="116" spans="2:8" ht="15.5">
      <c r="B116" s="109"/>
      <c r="C116" s="141" t="s">
        <v>34</v>
      </c>
      <c r="D116" s="121">
        <f>SUM(D106:D115)</f>
        <v>2696150</v>
      </c>
      <c r="E116" s="142">
        <f>SUM(E106:E115)</f>
        <v>2132.7199999999998</v>
      </c>
      <c r="F116" s="134">
        <f t="shared" si="10"/>
        <v>1264.1837653325333</v>
      </c>
      <c r="G116" s="112"/>
      <c r="H116" s="1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90597-B21D-4A17-8200-5612E0F1DCE0}">
  <dimension ref="A1:K82"/>
  <sheetViews>
    <sheetView topLeftCell="A66" zoomScale="80" zoomScaleNormal="80" workbookViewId="0">
      <selection activeCell="O30" sqref="O30"/>
    </sheetView>
  </sheetViews>
  <sheetFormatPr defaultColWidth="19.453125" defaultRowHeight="14.5"/>
  <cols>
    <col min="1" max="1" width="27.1796875" customWidth="1"/>
    <col min="3" max="3" width="12.26953125" customWidth="1"/>
    <col min="4" max="4" width="13.54296875" customWidth="1"/>
    <col min="5" max="5" width="12.7265625" customWidth="1"/>
    <col min="6" max="6" width="13.7265625" customWidth="1"/>
    <col min="7" max="7" width="38.6328125" customWidth="1"/>
  </cols>
  <sheetData>
    <row r="1" spans="1:11" ht="17">
      <c r="A1" s="60" t="s">
        <v>72</v>
      </c>
    </row>
    <row r="2" spans="1:11" ht="17">
      <c r="A2" s="60" t="s">
        <v>76</v>
      </c>
      <c r="C2" s="148"/>
      <c r="D2" s="149"/>
      <c r="E2" s="150"/>
      <c r="F2" s="149"/>
      <c r="G2" s="147"/>
    </row>
    <row r="3" spans="1:11" ht="17">
      <c r="A3" s="61" t="s">
        <v>77</v>
      </c>
      <c r="B3" s="67" t="s">
        <v>78</v>
      </c>
      <c r="C3" s="148"/>
      <c r="D3" s="149"/>
      <c r="E3" s="150"/>
      <c r="F3" s="149"/>
      <c r="G3" s="147"/>
      <c r="I3" s="72"/>
      <c r="J3" s="60">
        <v>2026</v>
      </c>
      <c r="K3" s="79" t="s">
        <v>74</v>
      </c>
    </row>
    <row r="4" spans="1:11" ht="17">
      <c r="A4" s="84" t="s">
        <v>172</v>
      </c>
      <c r="B4" s="62" t="s">
        <v>0</v>
      </c>
      <c r="C4" s="64" t="s">
        <v>2</v>
      </c>
      <c r="D4" s="65" t="s">
        <v>3</v>
      </c>
      <c r="E4" s="66" t="s">
        <v>12</v>
      </c>
      <c r="F4" s="65" t="s">
        <v>15</v>
      </c>
      <c r="G4" s="63" t="s">
        <v>16</v>
      </c>
      <c r="I4" s="81" t="s">
        <v>45</v>
      </c>
      <c r="J4" s="82" t="s">
        <v>46</v>
      </c>
      <c r="K4" s="83" t="s">
        <v>47</v>
      </c>
    </row>
    <row r="5" spans="1:11" ht="15.5">
      <c r="B5" s="153" t="s">
        <v>80</v>
      </c>
      <c r="C5" s="161">
        <v>45167</v>
      </c>
      <c r="D5" s="159">
        <v>8000</v>
      </c>
      <c r="E5" s="160">
        <v>0.25</v>
      </c>
      <c r="F5" s="70">
        <f>D5/E5</f>
        <v>32000</v>
      </c>
      <c r="G5" s="154" t="s">
        <v>44</v>
      </c>
      <c r="I5" s="73">
        <v>1</v>
      </c>
      <c r="J5" s="80">
        <f>I5*K5</f>
        <v>37500</v>
      </c>
      <c r="K5" s="74">
        <v>37500</v>
      </c>
    </row>
    <row r="6" spans="1:11" ht="15.5">
      <c r="B6" s="98" t="s">
        <v>161</v>
      </c>
      <c r="C6" s="95">
        <v>45779</v>
      </c>
      <c r="D6" s="102">
        <v>12000</v>
      </c>
      <c r="E6" s="96">
        <v>0.35</v>
      </c>
      <c r="F6" s="70">
        <f t="shared" ref="F6:F8" si="0">D6/E6</f>
        <v>34285.71428571429</v>
      </c>
      <c r="G6" s="94" t="s">
        <v>44</v>
      </c>
      <c r="I6" s="75">
        <v>1.5</v>
      </c>
      <c r="J6" s="80">
        <f t="shared" ref="J6:J20" si="1">I6*K6</f>
        <v>40500</v>
      </c>
      <c r="K6" s="76">
        <v>27000</v>
      </c>
    </row>
    <row r="7" spans="1:11" ht="15.5">
      <c r="B7" s="162" t="s">
        <v>173</v>
      </c>
      <c r="C7" s="169">
        <v>45302</v>
      </c>
      <c r="D7" s="168">
        <v>40000</v>
      </c>
      <c r="E7" s="163">
        <v>1</v>
      </c>
      <c r="F7" s="70">
        <f t="shared" si="0"/>
        <v>40000</v>
      </c>
      <c r="G7" s="154" t="s">
        <v>44</v>
      </c>
      <c r="I7" s="77">
        <v>2</v>
      </c>
      <c r="J7" s="80">
        <f t="shared" si="1"/>
        <v>42000</v>
      </c>
      <c r="K7" s="76">
        <v>21000</v>
      </c>
    </row>
    <row r="8" spans="1:11" ht="15.5">
      <c r="B8" s="152"/>
      <c r="C8" s="156" t="s">
        <v>34</v>
      </c>
      <c r="D8" s="157">
        <f>SUM(D5:D7)</f>
        <v>60000</v>
      </c>
      <c r="E8" s="158">
        <f>SUM(E5:E7)</f>
        <v>1.6</v>
      </c>
      <c r="F8" s="56">
        <f t="shared" si="0"/>
        <v>37500</v>
      </c>
      <c r="G8" s="154"/>
      <c r="I8" s="77">
        <v>2.5</v>
      </c>
      <c r="J8" s="80">
        <f t="shared" si="1"/>
        <v>43750</v>
      </c>
      <c r="K8" s="76">
        <v>17500</v>
      </c>
    </row>
    <row r="9" spans="1:11" ht="15.5">
      <c r="B9" s="152"/>
      <c r="C9" s="155"/>
      <c r="D9" s="8"/>
      <c r="E9" s="151"/>
      <c r="F9" s="3"/>
      <c r="G9" s="154"/>
      <c r="I9" s="77">
        <v>3</v>
      </c>
      <c r="J9" s="80">
        <f t="shared" si="1"/>
        <v>45000</v>
      </c>
      <c r="K9" s="76">
        <v>15000</v>
      </c>
    </row>
    <row r="10" spans="1:11" ht="15.5">
      <c r="B10" s="67" t="s">
        <v>174</v>
      </c>
      <c r="C10" s="167"/>
      <c r="D10" s="3"/>
      <c r="E10" s="4"/>
      <c r="F10" s="3"/>
      <c r="G10" s="5"/>
      <c r="I10" s="77">
        <v>4</v>
      </c>
      <c r="J10" s="80">
        <f t="shared" si="1"/>
        <v>46000</v>
      </c>
      <c r="K10" s="76">
        <v>11500</v>
      </c>
    </row>
    <row r="11" spans="1:11" ht="15.5">
      <c r="B11" s="62" t="s">
        <v>0</v>
      </c>
      <c r="C11" s="64" t="s">
        <v>2</v>
      </c>
      <c r="D11" s="65" t="s">
        <v>3</v>
      </c>
      <c r="E11" s="66" t="s">
        <v>12</v>
      </c>
      <c r="F11" s="65" t="s">
        <v>15</v>
      </c>
      <c r="G11" s="63" t="s">
        <v>16</v>
      </c>
      <c r="I11" s="73">
        <v>5</v>
      </c>
      <c r="J11" s="80">
        <f t="shared" si="1"/>
        <v>47500</v>
      </c>
      <c r="K11" s="74">
        <v>9500</v>
      </c>
    </row>
    <row r="12" spans="1:11" ht="15.5">
      <c r="B12" s="133" t="s">
        <v>84</v>
      </c>
      <c r="C12" s="113">
        <v>44922</v>
      </c>
      <c r="D12" s="114">
        <v>24000</v>
      </c>
      <c r="E12" s="115">
        <v>1.6</v>
      </c>
      <c r="F12" s="111">
        <f>D12/E12</f>
        <v>15000</v>
      </c>
      <c r="G12" s="94" t="s">
        <v>44</v>
      </c>
      <c r="I12" s="73">
        <v>7</v>
      </c>
      <c r="J12" s="80">
        <f t="shared" si="1"/>
        <v>49000</v>
      </c>
      <c r="K12" s="74">
        <v>7000</v>
      </c>
    </row>
    <row r="13" spans="1:11" ht="15.5">
      <c r="B13" s="97" t="s">
        <v>85</v>
      </c>
      <c r="C13" s="110">
        <v>44825</v>
      </c>
      <c r="D13" s="111">
        <v>38000</v>
      </c>
      <c r="E13" s="112">
        <v>2.2999999999999998</v>
      </c>
      <c r="F13" s="111">
        <f t="shared" ref="F13:F18" si="2">D13/E13</f>
        <v>16521.739130434784</v>
      </c>
      <c r="G13" s="88" t="s">
        <v>44</v>
      </c>
      <c r="I13" s="73">
        <v>10</v>
      </c>
      <c r="J13" s="80">
        <f t="shared" si="1"/>
        <v>60000</v>
      </c>
      <c r="K13" s="74">
        <v>6000</v>
      </c>
    </row>
    <row r="14" spans="1:11" ht="15.5">
      <c r="B14" s="170" t="s">
        <v>175</v>
      </c>
      <c r="C14" s="137">
        <v>45163</v>
      </c>
      <c r="D14" s="138">
        <v>30000</v>
      </c>
      <c r="E14" s="136">
        <v>2.5</v>
      </c>
      <c r="F14" s="111">
        <f t="shared" si="2"/>
        <v>12000</v>
      </c>
      <c r="G14" s="88" t="s">
        <v>44</v>
      </c>
      <c r="I14" s="73">
        <v>15</v>
      </c>
      <c r="J14" s="80">
        <f t="shared" si="1"/>
        <v>63750</v>
      </c>
      <c r="K14" s="74">
        <v>4250</v>
      </c>
    </row>
    <row r="15" spans="1:11" ht="15.5">
      <c r="B15" s="107" t="s">
        <v>87</v>
      </c>
      <c r="C15" s="113">
        <v>45005</v>
      </c>
      <c r="D15" s="114">
        <v>30000</v>
      </c>
      <c r="E15" s="115">
        <v>2.58</v>
      </c>
      <c r="F15" s="111">
        <f t="shared" si="2"/>
        <v>11627.906976744185</v>
      </c>
      <c r="G15" s="94" t="s">
        <v>44</v>
      </c>
      <c r="I15" s="73">
        <v>20</v>
      </c>
      <c r="J15" s="80">
        <f t="shared" si="1"/>
        <v>65000</v>
      </c>
      <c r="K15" s="74">
        <v>3250</v>
      </c>
    </row>
    <row r="16" spans="1:11" ht="15.5">
      <c r="B16" s="170" t="s">
        <v>176</v>
      </c>
      <c r="C16" s="137">
        <v>45238</v>
      </c>
      <c r="D16" s="138">
        <v>59900</v>
      </c>
      <c r="E16" s="136">
        <v>4.4000000000000004</v>
      </c>
      <c r="F16" s="111">
        <f t="shared" si="2"/>
        <v>13613.636363636362</v>
      </c>
      <c r="G16" s="88" t="s">
        <v>44</v>
      </c>
      <c r="I16" s="73">
        <v>25</v>
      </c>
      <c r="J16" s="80">
        <f t="shared" si="1"/>
        <v>67500</v>
      </c>
      <c r="K16" s="74">
        <v>2700</v>
      </c>
    </row>
    <row r="17" spans="2:11" ht="15.5">
      <c r="B17" s="89" t="s">
        <v>68</v>
      </c>
      <c r="C17" s="123">
        <v>45671</v>
      </c>
      <c r="D17" s="111">
        <v>65000</v>
      </c>
      <c r="E17" s="112">
        <v>4.99</v>
      </c>
      <c r="F17" s="111">
        <f t="shared" si="2"/>
        <v>13026.052104208416</v>
      </c>
      <c r="G17" s="88" t="s">
        <v>44</v>
      </c>
      <c r="I17" s="73">
        <v>30</v>
      </c>
      <c r="J17" s="80">
        <f t="shared" si="1"/>
        <v>69000</v>
      </c>
      <c r="K17" s="74">
        <v>2300</v>
      </c>
    </row>
    <row r="18" spans="2:11" ht="15.5">
      <c r="B18" s="119"/>
      <c r="C18" s="141" t="s">
        <v>34</v>
      </c>
      <c r="D18" s="121">
        <f>SUM(D12:D17)</f>
        <v>246900</v>
      </c>
      <c r="E18" s="122">
        <f>SUM(E12:E17)</f>
        <v>18.37</v>
      </c>
      <c r="F18" s="127">
        <f t="shared" si="2"/>
        <v>13440.391943385956</v>
      </c>
      <c r="G18" s="88"/>
      <c r="I18" s="73">
        <v>40</v>
      </c>
      <c r="J18" s="80">
        <f t="shared" si="1"/>
        <v>72000</v>
      </c>
      <c r="K18" s="74">
        <v>1800</v>
      </c>
    </row>
    <row r="19" spans="2:11" ht="15.5">
      <c r="B19" s="7"/>
      <c r="C19" s="167"/>
      <c r="D19" s="70"/>
      <c r="E19" s="71"/>
      <c r="F19" s="70"/>
      <c r="G19" s="5"/>
      <c r="I19" s="73">
        <v>50</v>
      </c>
      <c r="J19" s="80">
        <f t="shared" si="1"/>
        <v>80000</v>
      </c>
      <c r="K19" s="74">
        <v>1600</v>
      </c>
    </row>
    <row r="20" spans="2:11" ht="15.5">
      <c r="B20" s="67" t="s">
        <v>177</v>
      </c>
      <c r="C20" s="167"/>
      <c r="D20" s="70"/>
      <c r="E20" s="71"/>
      <c r="F20" s="70"/>
      <c r="G20" s="5"/>
      <c r="I20" s="73">
        <v>100</v>
      </c>
      <c r="J20" s="80">
        <f t="shared" si="1"/>
        <v>152500</v>
      </c>
      <c r="K20" s="74">
        <v>1525</v>
      </c>
    </row>
    <row r="21" spans="2:11" ht="15.5">
      <c r="B21" s="62" t="s">
        <v>0</v>
      </c>
      <c r="C21" s="64" t="s">
        <v>2</v>
      </c>
      <c r="D21" s="65" t="s">
        <v>3</v>
      </c>
      <c r="E21" s="66" t="s">
        <v>12</v>
      </c>
      <c r="F21" s="65" t="s">
        <v>15</v>
      </c>
      <c r="G21" s="63" t="s">
        <v>16</v>
      </c>
    </row>
    <row r="22" spans="2:11" ht="15.5">
      <c r="B22" s="97" t="s">
        <v>33</v>
      </c>
      <c r="C22" s="110">
        <v>45583</v>
      </c>
      <c r="D22" s="111">
        <v>39000</v>
      </c>
      <c r="E22" s="112">
        <v>5.01</v>
      </c>
      <c r="F22" s="111">
        <f t="shared" ref="F22:F27" si="3">D22/E22</f>
        <v>7784.4311377245513</v>
      </c>
      <c r="G22" s="88" t="s">
        <v>44</v>
      </c>
    </row>
    <row r="23" spans="2:11" ht="15.5">
      <c r="B23" s="97" t="s">
        <v>53</v>
      </c>
      <c r="C23" s="110">
        <v>44734</v>
      </c>
      <c r="D23" s="111">
        <v>35000</v>
      </c>
      <c r="E23" s="112">
        <v>5.07</v>
      </c>
      <c r="F23" s="111">
        <f t="shared" si="3"/>
        <v>6903.3530571992105</v>
      </c>
      <c r="G23" s="88" t="s">
        <v>44</v>
      </c>
    </row>
    <row r="24" spans="2:11" ht="15.5">
      <c r="B24" s="97" t="s">
        <v>93</v>
      </c>
      <c r="C24" s="110">
        <v>45554</v>
      </c>
      <c r="D24" s="111">
        <v>35000</v>
      </c>
      <c r="E24" s="112">
        <v>5.54</v>
      </c>
      <c r="F24" s="111">
        <f t="shared" si="3"/>
        <v>6317.6895306859205</v>
      </c>
      <c r="G24" s="88" t="s">
        <v>44</v>
      </c>
    </row>
    <row r="25" spans="2:11" ht="15.5">
      <c r="B25" s="97" t="s">
        <v>69</v>
      </c>
      <c r="C25" s="110">
        <v>45554</v>
      </c>
      <c r="D25" s="111">
        <v>35000</v>
      </c>
      <c r="E25" s="112">
        <v>5.73</v>
      </c>
      <c r="F25" s="111">
        <f t="shared" si="3"/>
        <v>6108.2024432809767</v>
      </c>
      <c r="G25" s="88" t="s">
        <v>44</v>
      </c>
    </row>
    <row r="26" spans="2:11" ht="15.5">
      <c r="B26" s="97" t="s">
        <v>62</v>
      </c>
      <c r="C26" s="110">
        <v>45533</v>
      </c>
      <c r="D26" s="111">
        <v>65000</v>
      </c>
      <c r="E26" s="112">
        <v>9.89</v>
      </c>
      <c r="F26" s="111">
        <f t="shared" si="3"/>
        <v>6572.2952477249746</v>
      </c>
      <c r="G26" s="88" t="s">
        <v>44</v>
      </c>
    </row>
    <row r="27" spans="2:11" ht="15.5">
      <c r="B27" s="119"/>
      <c r="C27" s="141" t="s">
        <v>34</v>
      </c>
      <c r="D27" s="121">
        <v>209000</v>
      </c>
      <c r="E27" s="122">
        <v>31.240000000000002</v>
      </c>
      <c r="F27" s="127">
        <f t="shared" si="3"/>
        <v>6690.1408450704221</v>
      </c>
      <c r="G27" s="88"/>
    </row>
    <row r="28" spans="2:11">
      <c r="B28" s="7"/>
      <c r="C28" s="167"/>
      <c r="D28" s="70"/>
      <c r="E28" s="71"/>
      <c r="F28" s="70"/>
      <c r="G28" s="5"/>
    </row>
    <row r="29" spans="2:11" ht="15.5">
      <c r="B29" s="67" t="s">
        <v>97</v>
      </c>
      <c r="C29" s="167"/>
      <c r="D29" s="70"/>
      <c r="E29" s="71"/>
      <c r="F29" s="70"/>
      <c r="G29" s="5"/>
    </row>
    <row r="30" spans="2:11" ht="15.5">
      <c r="B30" s="62" t="s">
        <v>0</v>
      </c>
      <c r="C30" s="64" t="s">
        <v>2</v>
      </c>
      <c r="D30" s="65" t="s">
        <v>3</v>
      </c>
      <c r="E30" s="66" t="s">
        <v>12</v>
      </c>
      <c r="F30" s="65" t="s">
        <v>15</v>
      </c>
      <c r="G30" s="63" t="s">
        <v>16</v>
      </c>
    </row>
    <row r="31" spans="2:11" ht="15.5">
      <c r="B31" s="97" t="s">
        <v>98</v>
      </c>
      <c r="C31" s="110">
        <v>44750</v>
      </c>
      <c r="D31" s="111">
        <v>34900</v>
      </c>
      <c r="E31" s="118">
        <v>10.4</v>
      </c>
      <c r="F31" s="111">
        <f t="shared" ref="F31:F38" si="4">D31/E31</f>
        <v>3355.7692307692305</v>
      </c>
      <c r="G31" s="5" t="s">
        <v>44</v>
      </c>
    </row>
    <row r="32" spans="2:11" ht="15.5">
      <c r="B32" s="97" t="s">
        <v>62</v>
      </c>
      <c r="C32" s="110">
        <v>45533</v>
      </c>
      <c r="D32" s="111">
        <v>65000</v>
      </c>
      <c r="E32" s="118">
        <v>10.89</v>
      </c>
      <c r="F32" s="111">
        <f t="shared" si="4"/>
        <v>5968.7786960514231</v>
      </c>
      <c r="G32" s="5" t="s">
        <v>44</v>
      </c>
    </row>
    <row r="33" spans="2:7" ht="15.5">
      <c r="B33" s="97" t="s">
        <v>54</v>
      </c>
      <c r="C33" s="110">
        <v>44734</v>
      </c>
      <c r="D33" s="111">
        <v>25000</v>
      </c>
      <c r="E33" s="118">
        <v>11.08</v>
      </c>
      <c r="F33" s="111">
        <f t="shared" si="4"/>
        <v>2256.317689530686</v>
      </c>
      <c r="G33" s="5" t="s">
        <v>44</v>
      </c>
    </row>
    <row r="34" spans="2:7" ht="15.5">
      <c r="B34" s="89" t="s">
        <v>21</v>
      </c>
      <c r="C34" s="123">
        <v>45778</v>
      </c>
      <c r="D34" s="111">
        <v>60000</v>
      </c>
      <c r="E34" s="112">
        <v>11.65</v>
      </c>
      <c r="F34" s="111">
        <f t="shared" si="4"/>
        <v>5150.2145922746777</v>
      </c>
      <c r="G34" s="88" t="s">
        <v>44</v>
      </c>
    </row>
    <row r="35" spans="2:7" ht="15.5">
      <c r="B35" s="97" t="s">
        <v>99</v>
      </c>
      <c r="C35" s="110">
        <v>44748</v>
      </c>
      <c r="D35" s="111">
        <v>37500</v>
      </c>
      <c r="E35" s="118">
        <v>12.8</v>
      </c>
      <c r="F35" s="111">
        <f t="shared" si="4"/>
        <v>2929.6875</v>
      </c>
      <c r="G35" s="5" t="s">
        <v>44</v>
      </c>
    </row>
    <row r="36" spans="2:7" ht="15.5">
      <c r="B36" s="170" t="s">
        <v>178</v>
      </c>
      <c r="C36" s="137">
        <v>44896</v>
      </c>
      <c r="D36" s="138">
        <v>99900</v>
      </c>
      <c r="E36" s="139">
        <v>15</v>
      </c>
      <c r="F36" s="111">
        <f t="shared" si="4"/>
        <v>6660</v>
      </c>
      <c r="G36" s="154" t="s">
        <v>44</v>
      </c>
    </row>
    <row r="37" spans="2:7" ht="15.5">
      <c r="B37" s="97" t="s">
        <v>101</v>
      </c>
      <c r="C37" s="110">
        <v>45196</v>
      </c>
      <c r="D37" s="111">
        <v>45000</v>
      </c>
      <c r="E37" s="118">
        <v>17.5</v>
      </c>
      <c r="F37" s="111">
        <f t="shared" si="4"/>
        <v>2571.4285714285716</v>
      </c>
      <c r="G37" s="5" t="s">
        <v>44</v>
      </c>
    </row>
    <row r="38" spans="2:7" ht="15.5">
      <c r="B38" s="7"/>
      <c r="C38" s="141" t="s">
        <v>34</v>
      </c>
      <c r="D38" s="121">
        <f>SUM(D31:D37)</f>
        <v>367300</v>
      </c>
      <c r="E38" s="122">
        <f>SUM(E31:E37)</f>
        <v>89.32</v>
      </c>
      <c r="F38" s="143">
        <f t="shared" si="4"/>
        <v>4112.1809225257502</v>
      </c>
      <c r="G38" s="5"/>
    </row>
    <row r="39" spans="2:7">
      <c r="B39" s="7"/>
      <c r="C39" s="156"/>
      <c r="D39" s="68"/>
      <c r="E39" s="69"/>
      <c r="F39" s="68"/>
      <c r="G39" s="5"/>
    </row>
    <row r="40" spans="2:7" ht="15.5">
      <c r="B40" s="67" t="s">
        <v>106</v>
      </c>
      <c r="C40" s="167"/>
      <c r="D40" s="70"/>
      <c r="E40" s="71"/>
      <c r="F40" s="70"/>
      <c r="G40" s="5"/>
    </row>
    <row r="41" spans="2:7" ht="15.5">
      <c r="B41" s="62" t="s">
        <v>0</v>
      </c>
      <c r="C41" s="64" t="s">
        <v>2</v>
      </c>
      <c r="D41" s="65" t="s">
        <v>3</v>
      </c>
      <c r="E41" s="66" t="s">
        <v>12</v>
      </c>
      <c r="F41" s="65" t="s">
        <v>15</v>
      </c>
      <c r="G41" s="63" t="s">
        <v>16</v>
      </c>
    </row>
    <row r="42" spans="2:7" ht="15.5">
      <c r="B42" s="97" t="s">
        <v>107</v>
      </c>
      <c r="C42" s="110">
        <v>45247</v>
      </c>
      <c r="D42" s="111">
        <v>35000</v>
      </c>
      <c r="E42" s="112">
        <v>20.059999999999999</v>
      </c>
      <c r="F42" s="111">
        <f t="shared" ref="F42:F46" si="5">D42/E42</f>
        <v>1744.7657028913261</v>
      </c>
      <c r="G42" s="88" t="s">
        <v>44</v>
      </c>
    </row>
    <row r="43" spans="2:7" ht="15.5">
      <c r="B43" s="107" t="s">
        <v>179</v>
      </c>
      <c r="C43" s="113">
        <v>45504</v>
      </c>
      <c r="D43" s="114">
        <v>100000</v>
      </c>
      <c r="E43" s="115">
        <v>23.98</v>
      </c>
      <c r="F43" s="111">
        <f t="shared" si="5"/>
        <v>4170.1417848206838</v>
      </c>
      <c r="G43" s="94" t="s">
        <v>44</v>
      </c>
    </row>
    <row r="44" spans="2:7" ht="15.5">
      <c r="B44" s="133" t="s">
        <v>109</v>
      </c>
      <c r="C44" s="113">
        <v>45241</v>
      </c>
      <c r="D44" s="114">
        <v>50000</v>
      </c>
      <c r="E44" s="115">
        <v>24.995999999999999</v>
      </c>
      <c r="F44" s="111">
        <f t="shared" si="5"/>
        <v>2000.3200512081935</v>
      </c>
      <c r="G44" s="88" t="s">
        <v>44</v>
      </c>
    </row>
    <row r="45" spans="2:7" ht="15.5">
      <c r="B45" s="97" t="s">
        <v>111</v>
      </c>
      <c r="C45" s="110">
        <v>45037</v>
      </c>
      <c r="D45" s="111">
        <v>60000</v>
      </c>
      <c r="E45" s="112">
        <v>27</v>
      </c>
      <c r="F45" s="111">
        <f t="shared" si="5"/>
        <v>2222.2222222222222</v>
      </c>
      <c r="G45" s="88" t="s">
        <v>44</v>
      </c>
    </row>
    <row r="46" spans="2:7" ht="15.5">
      <c r="B46" s="119"/>
      <c r="C46" s="141" t="s">
        <v>34</v>
      </c>
      <c r="D46" s="121">
        <v>245000</v>
      </c>
      <c r="E46" s="122">
        <f>SUM(E42:E45)</f>
        <v>96.036000000000001</v>
      </c>
      <c r="F46" s="127">
        <f t="shared" si="5"/>
        <v>2551.1266608355199</v>
      </c>
      <c r="G46" s="88"/>
    </row>
    <row r="47" spans="2:7">
      <c r="B47" s="7"/>
      <c r="C47" s="167"/>
      <c r="D47" s="70"/>
      <c r="E47" s="71"/>
      <c r="F47" s="70"/>
      <c r="G47" s="5"/>
    </row>
    <row r="48" spans="2:7" ht="15.5">
      <c r="B48" s="67" t="s">
        <v>114</v>
      </c>
      <c r="C48" s="171"/>
      <c r="D48" s="91"/>
      <c r="E48" s="92"/>
      <c r="F48" s="91"/>
      <c r="G48" s="88"/>
    </row>
    <row r="49" spans="2:7" ht="15.5">
      <c r="B49" s="62" t="s">
        <v>0</v>
      </c>
      <c r="C49" s="64" t="s">
        <v>2</v>
      </c>
      <c r="D49" s="65" t="s">
        <v>3</v>
      </c>
      <c r="E49" s="66" t="s">
        <v>12</v>
      </c>
      <c r="F49" s="65" t="s">
        <v>15</v>
      </c>
      <c r="G49" s="63" t="s">
        <v>16</v>
      </c>
    </row>
    <row r="50" spans="2:7" ht="15.5">
      <c r="B50" s="89" t="s">
        <v>180</v>
      </c>
      <c r="C50" s="110">
        <v>44692</v>
      </c>
      <c r="D50" s="172">
        <v>152000</v>
      </c>
      <c r="E50" s="118">
        <v>40</v>
      </c>
      <c r="F50" s="111">
        <f t="shared" ref="F50:F55" si="6">D50/E50</f>
        <v>3800</v>
      </c>
      <c r="G50" s="94" t="s">
        <v>44</v>
      </c>
    </row>
    <row r="51" spans="2:7" ht="15.5">
      <c r="B51" s="133" t="s">
        <v>122</v>
      </c>
      <c r="C51" s="113">
        <v>45201</v>
      </c>
      <c r="D51" s="114">
        <v>75000</v>
      </c>
      <c r="E51" s="115">
        <v>40</v>
      </c>
      <c r="F51" s="111">
        <f t="shared" si="6"/>
        <v>1875</v>
      </c>
      <c r="G51" s="88" t="s">
        <v>44</v>
      </c>
    </row>
    <row r="52" spans="2:7" ht="15.5">
      <c r="B52" s="133" t="s">
        <v>123</v>
      </c>
      <c r="C52" s="113">
        <v>45125</v>
      </c>
      <c r="D52" s="114">
        <v>75000</v>
      </c>
      <c r="E52" s="115">
        <v>40</v>
      </c>
      <c r="F52" s="111">
        <f t="shared" si="6"/>
        <v>1875</v>
      </c>
      <c r="G52" s="88" t="s">
        <v>44</v>
      </c>
    </row>
    <row r="53" spans="2:7" ht="15.5">
      <c r="B53" s="133" t="s">
        <v>126</v>
      </c>
      <c r="C53" s="113">
        <v>44914</v>
      </c>
      <c r="D53" s="114">
        <v>70000</v>
      </c>
      <c r="E53" s="115">
        <v>40</v>
      </c>
      <c r="F53" s="111">
        <f t="shared" si="6"/>
        <v>1750</v>
      </c>
      <c r="G53" s="88" t="s">
        <v>44</v>
      </c>
    </row>
    <row r="54" spans="2:7" ht="15.5">
      <c r="B54" s="97" t="s">
        <v>127</v>
      </c>
      <c r="C54" s="110">
        <v>45647</v>
      </c>
      <c r="D54" s="117">
        <v>70000</v>
      </c>
      <c r="E54" s="118">
        <v>40</v>
      </c>
      <c r="F54" s="111">
        <f t="shared" si="6"/>
        <v>1750</v>
      </c>
      <c r="G54" s="88" t="s">
        <v>44</v>
      </c>
    </row>
    <row r="55" spans="2:7" ht="15.5">
      <c r="B55" s="104"/>
      <c r="C55" s="141" t="s">
        <v>34</v>
      </c>
      <c r="D55" s="125">
        <v>352500</v>
      </c>
      <c r="E55" s="126">
        <v>200</v>
      </c>
      <c r="F55" s="127">
        <f t="shared" si="6"/>
        <v>1762.5</v>
      </c>
      <c r="G55" s="104"/>
    </row>
    <row r="56" spans="2:7">
      <c r="B56" s="7"/>
      <c r="C56" s="167"/>
      <c r="D56" s="70"/>
      <c r="E56" s="71"/>
      <c r="F56" s="68"/>
      <c r="G56" s="5"/>
    </row>
    <row r="57" spans="2:7" ht="15.5">
      <c r="B57" s="67" t="s">
        <v>128</v>
      </c>
      <c r="C57" s="167"/>
      <c r="D57" s="70"/>
      <c r="E57" s="71"/>
      <c r="F57" s="68"/>
      <c r="G57" s="5"/>
    </row>
    <row r="58" spans="2:7" ht="15.5">
      <c r="B58" s="62" t="s">
        <v>0</v>
      </c>
      <c r="C58" s="64" t="s">
        <v>2</v>
      </c>
      <c r="D58" s="65" t="s">
        <v>3</v>
      </c>
      <c r="E58" s="66" t="s">
        <v>12</v>
      </c>
      <c r="F58" s="65" t="s">
        <v>15</v>
      </c>
      <c r="G58" s="63" t="s">
        <v>16</v>
      </c>
    </row>
    <row r="59" spans="2:7" ht="15.5">
      <c r="B59" s="89" t="s">
        <v>129</v>
      </c>
      <c r="C59" s="110">
        <v>44833</v>
      </c>
      <c r="D59" s="111">
        <v>99900</v>
      </c>
      <c r="E59" s="112">
        <v>50.89</v>
      </c>
      <c r="F59" s="111">
        <f t="shared" ref="F59:F66" si="7">D59/E59</f>
        <v>1963.0575751621143</v>
      </c>
      <c r="G59" s="90" t="s">
        <v>130</v>
      </c>
    </row>
    <row r="60" spans="2:7" ht="15.5">
      <c r="B60" s="107" t="s">
        <v>133</v>
      </c>
      <c r="C60" s="110">
        <v>45244</v>
      </c>
      <c r="D60" s="117">
        <v>120000</v>
      </c>
      <c r="E60" s="118">
        <v>56.24</v>
      </c>
      <c r="F60" s="111">
        <f t="shared" si="7"/>
        <v>2133.7126600284496</v>
      </c>
      <c r="G60" s="105" t="s">
        <v>134</v>
      </c>
    </row>
    <row r="61" spans="2:7" ht="15.5">
      <c r="B61" s="89" t="s">
        <v>181</v>
      </c>
      <c r="C61" s="123">
        <v>44937</v>
      </c>
      <c r="D61" s="117">
        <v>162000</v>
      </c>
      <c r="E61" s="112">
        <v>76</v>
      </c>
      <c r="F61" s="111">
        <f t="shared" si="7"/>
        <v>2131.5789473684213</v>
      </c>
      <c r="G61" s="88" t="s">
        <v>44</v>
      </c>
    </row>
    <row r="62" spans="2:7" ht="15.5">
      <c r="B62" s="97" t="s">
        <v>136</v>
      </c>
      <c r="C62" s="110">
        <v>45062</v>
      </c>
      <c r="D62" s="111">
        <v>84900</v>
      </c>
      <c r="E62" s="112">
        <v>78.900000000000006</v>
      </c>
      <c r="F62" s="111">
        <f t="shared" si="7"/>
        <v>1076.0456273764257</v>
      </c>
      <c r="G62" s="90" t="s">
        <v>137</v>
      </c>
    </row>
    <row r="63" spans="2:7" ht="15.5">
      <c r="B63" s="133" t="s">
        <v>138</v>
      </c>
      <c r="C63" s="113">
        <v>44620</v>
      </c>
      <c r="D63" s="114">
        <v>112000</v>
      </c>
      <c r="E63" s="115">
        <v>80</v>
      </c>
      <c r="F63" s="111">
        <f t="shared" si="7"/>
        <v>1400</v>
      </c>
      <c r="G63" s="90" t="s">
        <v>139</v>
      </c>
    </row>
    <row r="64" spans="2:7" ht="15.5">
      <c r="B64" s="107" t="s">
        <v>143</v>
      </c>
      <c r="C64" s="110">
        <v>44932</v>
      </c>
      <c r="D64" s="117">
        <v>110000</v>
      </c>
      <c r="E64" s="115">
        <v>80</v>
      </c>
      <c r="F64" s="111">
        <f t="shared" si="7"/>
        <v>1375</v>
      </c>
      <c r="G64" s="88" t="s">
        <v>44</v>
      </c>
    </row>
    <row r="65" spans="2:7" ht="15.5">
      <c r="B65" s="133" t="s">
        <v>182</v>
      </c>
      <c r="C65" s="113">
        <v>44761</v>
      </c>
      <c r="D65" s="114">
        <v>350000</v>
      </c>
      <c r="E65" s="115">
        <v>88</v>
      </c>
      <c r="F65" s="111">
        <f t="shared" si="7"/>
        <v>3977.2727272727275</v>
      </c>
      <c r="G65" s="88" t="s">
        <v>44</v>
      </c>
    </row>
    <row r="66" spans="2:7" ht="15.5">
      <c r="B66" s="119"/>
      <c r="C66" s="141" t="s">
        <v>34</v>
      </c>
      <c r="D66" s="121">
        <v>588900</v>
      </c>
      <c r="E66" s="122">
        <v>371.14</v>
      </c>
      <c r="F66" s="127">
        <f t="shared" si="7"/>
        <v>1586.7327693053835</v>
      </c>
      <c r="G66" s="90"/>
    </row>
    <row r="67" spans="2:7">
      <c r="B67" s="7"/>
      <c r="C67" s="167"/>
      <c r="D67" s="70"/>
      <c r="E67" s="71"/>
      <c r="F67" s="70"/>
      <c r="G67" s="59"/>
    </row>
    <row r="68" spans="2:7" ht="15.5">
      <c r="B68" s="106" t="s">
        <v>144</v>
      </c>
      <c r="C68" s="123"/>
      <c r="D68" s="111"/>
      <c r="E68" s="112"/>
      <c r="F68" s="111"/>
      <c r="G68" s="90"/>
    </row>
    <row r="69" spans="2:7" ht="15.5">
      <c r="B69" s="62" t="s">
        <v>0</v>
      </c>
      <c r="C69" s="64" t="s">
        <v>2</v>
      </c>
      <c r="D69" s="65" t="s">
        <v>3</v>
      </c>
      <c r="E69" s="66" t="s">
        <v>12</v>
      </c>
      <c r="F69" s="65" t="s">
        <v>15</v>
      </c>
      <c r="G69" s="63" t="s">
        <v>16</v>
      </c>
    </row>
    <row r="70" spans="2:7" ht="15.5">
      <c r="B70" s="97" t="s">
        <v>145</v>
      </c>
      <c r="C70" s="110">
        <v>45141</v>
      </c>
      <c r="D70" s="111">
        <v>115000</v>
      </c>
      <c r="E70" s="112">
        <v>100</v>
      </c>
      <c r="F70" s="111">
        <f t="shared" ref="F70:F75" si="8">D70/E70</f>
        <v>1150</v>
      </c>
      <c r="G70" s="90" t="s">
        <v>146</v>
      </c>
    </row>
    <row r="71" spans="2:7" ht="15.5">
      <c r="B71" s="97" t="s">
        <v>147</v>
      </c>
      <c r="C71" s="110">
        <v>44827</v>
      </c>
      <c r="D71" s="111">
        <v>117450</v>
      </c>
      <c r="E71" s="112">
        <v>105.87</v>
      </c>
      <c r="F71" s="111">
        <f t="shared" si="8"/>
        <v>1109.3794275998866</v>
      </c>
      <c r="G71" s="90" t="s">
        <v>148</v>
      </c>
    </row>
    <row r="72" spans="2:7" ht="15.5">
      <c r="B72" s="97" t="s">
        <v>149</v>
      </c>
      <c r="C72" s="110">
        <v>45449</v>
      </c>
      <c r="D72" s="111">
        <v>134000</v>
      </c>
      <c r="E72" s="112">
        <v>120</v>
      </c>
      <c r="F72" s="111">
        <f t="shared" si="8"/>
        <v>1116.6666666666667</v>
      </c>
      <c r="G72" s="94" t="s">
        <v>44</v>
      </c>
    </row>
    <row r="73" spans="2:7" ht="15.5">
      <c r="B73" s="97" t="s">
        <v>150</v>
      </c>
      <c r="C73" s="110">
        <v>44812</v>
      </c>
      <c r="D73" s="111">
        <v>265000</v>
      </c>
      <c r="E73" s="112">
        <v>120</v>
      </c>
      <c r="F73" s="111">
        <f t="shared" si="8"/>
        <v>2208.3333333333335</v>
      </c>
      <c r="G73" s="105" t="s">
        <v>151</v>
      </c>
    </row>
    <row r="74" spans="2:7" ht="15.5">
      <c r="B74" s="133" t="s">
        <v>159</v>
      </c>
      <c r="C74" s="113">
        <v>45515</v>
      </c>
      <c r="D74" s="114">
        <v>1267000</v>
      </c>
      <c r="E74" s="140">
        <v>800</v>
      </c>
      <c r="F74" s="111">
        <f t="shared" si="8"/>
        <v>1583.75</v>
      </c>
      <c r="G74" s="105" t="s">
        <v>160</v>
      </c>
    </row>
    <row r="75" spans="2:7" ht="15.5">
      <c r="B75" s="109"/>
      <c r="C75" s="141" t="s">
        <v>34</v>
      </c>
      <c r="D75" s="121">
        <v>1898450</v>
      </c>
      <c r="E75" s="142">
        <v>1245.8699999999999</v>
      </c>
      <c r="F75" s="127">
        <f t="shared" si="8"/>
        <v>1523.7946174159424</v>
      </c>
      <c r="G75" s="112"/>
    </row>
    <row r="76" spans="2:7">
      <c r="C76" s="164"/>
      <c r="D76" s="165"/>
      <c r="E76" s="166"/>
      <c r="F76" s="165"/>
      <c r="G76" s="57"/>
    </row>
    <row r="77" spans="2:7">
      <c r="B77" s="145"/>
      <c r="C77" s="145"/>
      <c r="D77" s="145"/>
      <c r="E77" s="146"/>
      <c r="F77" s="57"/>
      <c r="G77" s="144"/>
    </row>
    <row r="78" spans="2:7">
      <c r="B78" s="145"/>
      <c r="C78" s="145"/>
      <c r="D78" s="145"/>
      <c r="E78" s="146"/>
      <c r="F78" s="57"/>
      <c r="G78" s="144"/>
    </row>
    <row r="79" spans="2:7">
      <c r="B79" s="145"/>
      <c r="C79" s="145"/>
      <c r="D79" s="145"/>
      <c r="E79" s="146"/>
      <c r="F79" s="57"/>
      <c r="G79" s="144"/>
    </row>
    <row r="80" spans="2:7">
      <c r="B80" s="145"/>
      <c r="C80" s="145"/>
      <c r="D80" s="146"/>
      <c r="E80" s="57"/>
      <c r="F80" s="144"/>
    </row>
    <row r="82" spans="2:6">
      <c r="B82" s="145"/>
      <c r="C82" s="145"/>
      <c r="D82" s="146"/>
      <c r="E82" s="57"/>
      <c r="F82" s="1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4692-14BB-4D1A-9B88-D280A14ACA02}">
  <dimension ref="A1:V83"/>
  <sheetViews>
    <sheetView zoomScale="80" zoomScaleNormal="80" workbookViewId="0">
      <selection activeCell="I23" sqref="I23:P28"/>
    </sheetView>
  </sheetViews>
  <sheetFormatPr defaultColWidth="16.81640625" defaultRowHeight="14.5"/>
  <cols>
    <col min="1" max="1" width="30.81640625" customWidth="1"/>
    <col min="2" max="2" width="20.36328125" customWidth="1"/>
    <col min="3" max="3" width="14.453125" customWidth="1"/>
    <col min="4" max="4" width="12.54296875" customWidth="1"/>
    <col min="5" max="5" width="13.26953125" customWidth="1"/>
    <col min="6" max="6" width="12.1796875" customWidth="1"/>
    <col min="7" max="7" width="21.81640625" customWidth="1"/>
    <col min="8" max="8" width="9.6328125" customWidth="1"/>
    <col min="11" max="11" width="20.08984375" customWidth="1"/>
    <col min="12" max="12" width="18.453125" customWidth="1"/>
  </cols>
  <sheetData>
    <row r="1" spans="1:22" ht="17">
      <c r="A1" s="60" t="s">
        <v>72</v>
      </c>
      <c r="B1" s="67" t="s">
        <v>78</v>
      </c>
      <c r="C1" s="148"/>
      <c r="D1" s="149"/>
      <c r="E1" s="150"/>
      <c r="F1" s="149"/>
      <c r="G1" s="147"/>
      <c r="H1" s="14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7">
      <c r="A2" s="60" t="s">
        <v>76</v>
      </c>
      <c r="B2" s="62" t="s">
        <v>0</v>
      </c>
      <c r="C2" s="64" t="s">
        <v>2</v>
      </c>
      <c r="D2" s="65" t="s">
        <v>3</v>
      </c>
      <c r="E2" s="66" t="s">
        <v>12</v>
      </c>
      <c r="F2" s="65" t="s">
        <v>15</v>
      </c>
      <c r="G2" s="63" t="s">
        <v>16</v>
      </c>
      <c r="H2" s="63" t="s">
        <v>17</v>
      </c>
      <c r="M2" s="2"/>
      <c r="O2" s="2"/>
    </row>
    <row r="3" spans="1:22" ht="17">
      <c r="A3" s="61" t="s">
        <v>77</v>
      </c>
      <c r="B3" s="201" t="s">
        <v>184</v>
      </c>
      <c r="C3" s="196">
        <v>45377</v>
      </c>
      <c r="D3" s="197">
        <v>3000</v>
      </c>
      <c r="E3" s="198">
        <v>0.15</v>
      </c>
      <c r="F3" s="111">
        <f>D3/E3</f>
        <v>20000</v>
      </c>
      <c r="G3" s="94" t="s">
        <v>44</v>
      </c>
      <c r="H3" s="87" t="s">
        <v>20</v>
      </c>
      <c r="J3" s="72"/>
      <c r="K3" s="60">
        <v>2026</v>
      </c>
      <c r="L3" s="79" t="s">
        <v>74</v>
      </c>
    </row>
    <row r="4" spans="1:22" ht="17">
      <c r="A4" s="84" t="s">
        <v>183</v>
      </c>
      <c r="B4" s="89" t="s">
        <v>197</v>
      </c>
      <c r="C4" s="123">
        <v>45771</v>
      </c>
      <c r="D4" s="111">
        <v>1750</v>
      </c>
      <c r="E4" s="112">
        <v>0.25</v>
      </c>
      <c r="F4" s="111">
        <v>7000</v>
      </c>
      <c r="G4" s="94" t="s">
        <v>44</v>
      </c>
      <c r="H4" s="87" t="s">
        <v>20</v>
      </c>
      <c r="J4" s="81" t="s">
        <v>45</v>
      </c>
      <c r="K4" s="82" t="s">
        <v>46</v>
      </c>
      <c r="L4" s="83" t="s">
        <v>47</v>
      </c>
    </row>
    <row r="5" spans="1:22" ht="15.5">
      <c r="B5" s="201" t="s">
        <v>185</v>
      </c>
      <c r="C5" s="113">
        <v>44994</v>
      </c>
      <c r="D5" s="199">
        <v>5000</v>
      </c>
      <c r="E5" s="115">
        <v>0.28000000000000003</v>
      </c>
      <c r="F5" s="111">
        <f t="shared" ref="F5:F9" si="0">D5/E5</f>
        <v>17857.142857142855</v>
      </c>
      <c r="G5" s="94" t="s">
        <v>44</v>
      </c>
      <c r="H5" s="87" t="s">
        <v>20</v>
      </c>
      <c r="J5" s="73">
        <v>1</v>
      </c>
      <c r="K5" s="80">
        <f>J5*L5</f>
        <v>9917</v>
      </c>
      <c r="L5" s="74">
        <v>9917</v>
      </c>
    </row>
    <row r="6" spans="1:22" ht="15.5">
      <c r="B6" s="97" t="s">
        <v>82</v>
      </c>
      <c r="C6" s="110">
        <v>44676</v>
      </c>
      <c r="D6" s="111">
        <v>13000</v>
      </c>
      <c r="E6" s="112">
        <v>0.627</v>
      </c>
      <c r="F6" s="111">
        <f t="shared" si="0"/>
        <v>20733.652312599683</v>
      </c>
      <c r="G6" s="88" t="s">
        <v>44</v>
      </c>
      <c r="H6" s="87" t="s">
        <v>20</v>
      </c>
      <c r="J6" s="75">
        <v>1.5</v>
      </c>
      <c r="K6" s="80">
        <f t="shared" ref="K6:K20" si="1">J6*L6</f>
        <v>12000</v>
      </c>
      <c r="L6" s="76">
        <v>8000</v>
      </c>
    </row>
    <row r="7" spans="1:22" ht="15.5">
      <c r="B7" s="170" t="s">
        <v>186</v>
      </c>
      <c r="C7" s="200">
        <v>45107</v>
      </c>
      <c r="D7" s="124">
        <v>4000</v>
      </c>
      <c r="E7" s="140">
        <v>0.86699999999999999</v>
      </c>
      <c r="F7" s="111">
        <f t="shared" si="0"/>
        <v>4613.6101499423303</v>
      </c>
      <c r="G7" s="88" t="s">
        <v>44</v>
      </c>
      <c r="H7" s="87" t="s">
        <v>20</v>
      </c>
      <c r="J7" s="77">
        <v>2</v>
      </c>
      <c r="K7" s="80">
        <f t="shared" si="1"/>
        <v>12500</v>
      </c>
      <c r="L7" s="76">
        <v>6250</v>
      </c>
    </row>
    <row r="8" spans="1:22" ht="15.5">
      <c r="B8" s="97" t="s">
        <v>186</v>
      </c>
      <c r="C8" s="110">
        <v>45107</v>
      </c>
      <c r="D8" s="111">
        <v>8000</v>
      </c>
      <c r="E8" s="112">
        <v>1.33</v>
      </c>
      <c r="F8" s="111">
        <f t="shared" si="0"/>
        <v>6015.0375939849619</v>
      </c>
      <c r="G8" s="88" t="s">
        <v>44</v>
      </c>
      <c r="H8" s="87" t="s">
        <v>20</v>
      </c>
      <c r="J8" s="77">
        <v>2.5</v>
      </c>
      <c r="K8" s="80">
        <f t="shared" si="1"/>
        <v>13125</v>
      </c>
      <c r="L8" s="76">
        <v>5250</v>
      </c>
    </row>
    <row r="9" spans="1:22" ht="15.5">
      <c r="B9" s="104"/>
      <c r="C9" s="120" t="s">
        <v>34</v>
      </c>
      <c r="D9" s="125">
        <f>SUM(D3:D8)</f>
        <v>34750</v>
      </c>
      <c r="E9" s="126">
        <f>SUM(E3:E8)</f>
        <v>3.504</v>
      </c>
      <c r="F9" s="127">
        <f t="shared" si="0"/>
        <v>9917.2374429223746</v>
      </c>
      <c r="G9" s="94"/>
      <c r="H9" s="87"/>
      <c r="J9" s="77">
        <v>3</v>
      </c>
      <c r="K9" s="80">
        <f t="shared" si="1"/>
        <v>13500</v>
      </c>
      <c r="L9" s="76">
        <v>4500</v>
      </c>
    </row>
    <row r="10" spans="1:22" ht="15.5">
      <c r="B10" s="152"/>
      <c r="C10" s="161"/>
      <c r="D10" s="8"/>
      <c r="E10" s="151"/>
      <c r="F10" s="3"/>
      <c r="G10" s="154"/>
      <c r="H10" s="58"/>
      <c r="J10" s="77">
        <v>4</v>
      </c>
      <c r="K10" s="80">
        <f t="shared" si="1"/>
        <v>16000</v>
      </c>
      <c r="L10" s="76">
        <v>4000</v>
      </c>
    </row>
    <row r="11" spans="1:22" ht="15.5">
      <c r="B11" s="67" t="s">
        <v>83</v>
      </c>
      <c r="C11" s="86"/>
      <c r="D11" s="3"/>
      <c r="E11" s="4"/>
      <c r="F11" s="3"/>
      <c r="G11" s="5"/>
      <c r="H11" s="58"/>
      <c r="J11" s="73">
        <v>5</v>
      </c>
      <c r="K11" s="80">
        <f t="shared" si="1"/>
        <v>18750</v>
      </c>
      <c r="L11" s="74">
        <v>3750</v>
      </c>
    </row>
    <row r="12" spans="1:22" ht="15.5">
      <c r="B12" s="62" t="s">
        <v>0</v>
      </c>
      <c r="C12" s="64" t="s">
        <v>2</v>
      </c>
      <c r="D12" s="65" t="s">
        <v>3</v>
      </c>
      <c r="E12" s="66" t="s">
        <v>12</v>
      </c>
      <c r="F12" s="65" t="s">
        <v>15</v>
      </c>
      <c r="G12" s="63" t="s">
        <v>16</v>
      </c>
      <c r="H12" s="63" t="s">
        <v>17</v>
      </c>
      <c r="J12" s="73">
        <v>7</v>
      </c>
      <c r="K12" s="80">
        <f t="shared" si="1"/>
        <v>21000</v>
      </c>
      <c r="L12" s="74">
        <v>3000</v>
      </c>
    </row>
    <row r="13" spans="1:22" ht="15.5">
      <c r="B13" s="89" t="s">
        <v>162</v>
      </c>
      <c r="C13" s="123">
        <v>45698</v>
      </c>
      <c r="D13" s="111">
        <v>12000</v>
      </c>
      <c r="E13" s="112">
        <v>2.82</v>
      </c>
      <c r="F13" s="111">
        <f t="shared" ref="F13:F18" si="2">D13/E13</f>
        <v>4255.3191489361707</v>
      </c>
      <c r="G13" s="88" t="s">
        <v>44</v>
      </c>
      <c r="H13" s="87" t="s">
        <v>20</v>
      </c>
      <c r="J13" s="73">
        <v>10</v>
      </c>
      <c r="K13" s="80">
        <f t="shared" si="1"/>
        <v>22500</v>
      </c>
      <c r="L13" s="74">
        <v>2250</v>
      </c>
    </row>
    <row r="14" spans="1:22" ht="15.5">
      <c r="B14" s="97" t="s">
        <v>88</v>
      </c>
      <c r="C14" s="110">
        <v>44715</v>
      </c>
      <c r="D14" s="111">
        <v>17000</v>
      </c>
      <c r="E14" s="112">
        <v>3.41</v>
      </c>
      <c r="F14" s="111">
        <f t="shared" si="2"/>
        <v>4985.3372434017592</v>
      </c>
      <c r="G14" s="88" t="s">
        <v>44</v>
      </c>
      <c r="H14" s="87" t="s">
        <v>20</v>
      </c>
      <c r="J14" s="73">
        <v>15</v>
      </c>
      <c r="K14" s="80">
        <f t="shared" si="1"/>
        <v>25500</v>
      </c>
      <c r="L14" s="74">
        <v>1700</v>
      </c>
    </row>
    <row r="15" spans="1:22" ht="15.5">
      <c r="B15" s="97" t="s">
        <v>89</v>
      </c>
      <c r="C15" s="110">
        <v>44679</v>
      </c>
      <c r="D15" s="111">
        <v>17000</v>
      </c>
      <c r="E15" s="112">
        <v>3.6</v>
      </c>
      <c r="F15" s="111">
        <f t="shared" si="2"/>
        <v>4722.2222222222217</v>
      </c>
      <c r="G15" s="88" t="s">
        <v>44</v>
      </c>
      <c r="H15" s="87" t="s">
        <v>20</v>
      </c>
      <c r="J15" s="73">
        <v>20</v>
      </c>
      <c r="K15" s="80">
        <f t="shared" si="1"/>
        <v>27000</v>
      </c>
      <c r="L15" s="74">
        <v>1350</v>
      </c>
    </row>
    <row r="16" spans="1:22" ht="15.5">
      <c r="B16" s="97" t="s">
        <v>90</v>
      </c>
      <c r="C16" s="110">
        <v>44784</v>
      </c>
      <c r="D16" s="111">
        <v>17000</v>
      </c>
      <c r="E16" s="112">
        <v>3.6</v>
      </c>
      <c r="F16" s="111">
        <f t="shared" si="2"/>
        <v>4722.2222222222217</v>
      </c>
      <c r="G16" s="88" t="s">
        <v>44</v>
      </c>
      <c r="H16" s="87" t="s">
        <v>20</v>
      </c>
      <c r="J16" s="73">
        <v>25</v>
      </c>
      <c r="K16" s="80">
        <f t="shared" si="1"/>
        <v>30000</v>
      </c>
      <c r="L16" s="74">
        <v>1200</v>
      </c>
    </row>
    <row r="17" spans="2:12" ht="15.5">
      <c r="B17" s="97" t="s">
        <v>91</v>
      </c>
      <c r="C17" s="110">
        <v>45131</v>
      </c>
      <c r="D17" s="111">
        <v>16000</v>
      </c>
      <c r="E17" s="112">
        <v>4</v>
      </c>
      <c r="F17" s="111">
        <f t="shared" si="2"/>
        <v>4000</v>
      </c>
      <c r="G17" s="88" t="s">
        <v>44</v>
      </c>
      <c r="H17" s="87" t="s">
        <v>20</v>
      </c>
      <c r="J17" s="73">
        <v>30</v>
      </c>
      <c r="K17" s="80">
        <f t="shared" si="1"/>
        <v>33000</v>
      </c>
      <c r="L17" s="74">
        <v>1100</v>
      </c>
    </row>
    <row r="18" spans="2:12" ht="15.5">
      <c r="B18" s="119"/>
      <c r="C18" s="120" t="s">
        <v>34</v>
      </c>
      <c r="D18" s="121">
        <f>SUM(D13:D17)</f>
        <v>79000</v>
      </c>
      <c r="E18" s="122">
        <f>SUM(E13:E17)</f>
        <v>17.43</v>
      </c>
      <c r="F18" s="127">
        <f t="shared" si="2"/>
        <v>4532.4153757888698</v>
      </c>
      <c r="G18" s="88"/>
      <c r="H18" s="87"/>
      <c r="J18" s="73">
        <v>40</v>
      </c>
      <c r="K18" s="80">
        <f t="shared" si="1"/>
        <v>35600</v>
      </c>
      <c r="L18" s="74">
        <v>890</v>
      </c>
    </row>
    <row r="19" spans="2:12" ht="15.5">
      <c r="B19" s="7"/>
      <c r="C19" s="86"/>
      <c r="D19" s="70"/>
      <c r="E19" s="71"/>
      <c r="F19" s="70"/>
      <c r="G19" s="5"/>
      <c r="H19" s="58"/>
      <c r="J19" s="73">
        <v>50</v>
      </c>
      <c r="K19" s="80">
        <f t="shared" si="1"/>
        <v>38750</v>
      </c>
      <c r="L19" s="74">
        <v>775</v>
      </c>
    </row>
    <row r="20" spans="2:12" ht="15.5">
      <c r="B20" s="67" t="s">
        <v>177</v>
      </c>
      <c r="C20" s="85"/>
      <c r="D20" s="91"/>
      <c r="E20" s="92"/>
      <c r="F20" s="91"/>
      <c r="G20" s="88"/>
      <c r="H20" s="87"/>
      <c r="J20" s="73">
        <v>100</v>
      </c>
      <c r="K20" s="80">
        <f t="shared" si="1"/>
        <v>71500</v>
      </c>
      <c r="L20" s="74">
        <v>715</v>
      </c>
    </row>
    <row r="21" spans="2:12" ht="15.5">
      <c r="B21" s="62" t="s">
        <v>0</v>
      </c>
      <c r="C21" s="64" t="s">
        <v>2</v>
      </c>
      <c r="D21" s="65" t="s">
        <v>3</v>
      </c>
      <c r="E21" s="66" t="s">
        <v>12</v>
      </c>
      <c r="F21" s="65" t="s">
        <v>15</v>
      </c>
      <c r="G21" s="63" t="s">
        <v>16</v>
      </c>
      <c r="H21" s="63" t="s">
        <v>17</v>
      </c>
    </row>
    <row r="22" spans="2:12" ht="15.5">
      <c r="B22" s="97" t="s">
        <v>49</v>
      </c>
      <c r="C22" s="85">
        <v>44678</v>
      </c>
      <c r="D22" s="91">
        <v>20000</v>
      </c>
      <c r="E22" s="92">
        <v>5</v>
      </c>
      <c r="F22" s="111">
        <f t="shared" ref="F22:F30" si="3">D22/E22</f>
        <v>4000</v>
      </c>
      <c r="G22" s="88" t="s">
        <v>44</v>
      </c>
      <c r="H22" s="87" t="s">
        <v>20</v>
      </c>
    </row>
    <row r="23" spans="2:12" ht="15.5">
      <c r="B23" s="97" t="s">
        <v>31</v>
      </c>
      <c r="C23" s="85">
        <v>45432</v>
      </c>
      <c r="D23" s="91">
        <v>24000</v>
      </c>
      <c r="E23" s="92">
        <v>5.01</v>
      </c>
      <c r="F23" s="111">
        <f t="shared" si="3"/>
        <v>4790.4191616766466</v>
      </c>
      <c r="G23" s="88" t="s">
        <v>44</v>
      </c>
      <c r="H23" s="87" t="s">
        <v>20</v>
      </c>
    </row>
    <row r="24" spans="2:12" ht="15.5">
      <c r="B24" s="98" t="s">
        <v>92</v>
      </c>
      <c r="C24" s="180">
        <v>44593</v>
      </c>
      <c r="D24" s="181">
        <v>25500</v>
      </c>
      <c r="E24" s="182">
        <v>5.4</v>
      </c>
      <c r="F24" s="111">
        <f t="shared" si="3"/>
        <v>4722.2222222222217</v>
      </c>
      <c r="G24" s="94" t="s">
        <v>44</v>
      </c>
      <c r="H24" s="87" t="s">
        <v>20</v>
      </c>
    </row>
    <row r="25" spans="2:12" ht="15.5">
      <c r="B25" s="97" t="s">
        <v>28</v>
      </c>
      <c r="C25" s="85">
        <v>44936</v>
      </c>
      <c r="D25" s="91">
        <v>25000</v>
      </c>
      <c r="E25" s="92">
        <v>5.75</v>
      </c>
      <c r="F25" s="111">
        <f t="shared" si="3"/>
        <v>4347.826086956522</v>
      </c>
      <c r="G25" s="90" t="s">
        <v>29</v>
      </c>
      <c r="H25" s="87" t="s">
        <v>20</v>
      </c>
    </row>
    <row r="26" spans="2:12" ht="15.5">
      <c r="B26" s="97" t="s">
        <v>28</v>
      </c>
      <c r="C26" s="85">
        <v>45414</v>
      </c>
      <c r="D26" s="91">
        <v>28000</v>
      </c>
      <c r="E26" s="92">
        <v>5.75</v>
      </c>
      <c r="F26" s="111">
        <f t="shared" si="3"/>
        <v>4869.565217391304</v>
      </c>
      <c r="G26" s="90" t="s">
        <v>29</v>
      </c>
      <c r="H26" s="87" t="s">
        <v>20</v>
      </c>
    </row>
    <row r="27" spans="2:12" ht="15.5">
      <c r="B27" s="97" t="s">
        <v>94</v>
      </c>
      <c r="C27" s="85">
        <v>45541</v>
      </c>
      <c r="D27" s="91">
        <v>20000</v>
      </c>
      <c r="E27" s="92">
        <v>6.0609999999999999</v>
      </c>
      <c r="F27" s="111">
        <f t="shared" si="3"/>
        <v>3299.7855139415938</v>
      </c>
      <c r="G27" s="88" t="s">
        <v>44</v>
      </c>
      <c r="H27" s="87" t="s">
        <v>20</v>
      </c>
    </row>
    <row r="28" spans="2:12" ht="15.5">
      <c r="B28" s="97" t="s">
        <v>95</v>
      </c>
      <c r="C28" s="85">
        <v>44658</v>
      </c>
      <c r="D28" s="91">
        <v>15000</v>
      </c>
      <c r="E28" s="92">
        <v>6.67</v>
      </c>
      <c r="F28" s="111">
        <f t="shared" si="3"/>
        <v>2248.8755622188905</v>
      </c>
      <c r="G28" s="88" t="s">
        <v>44</v>
      </c>
      <c r="H28" s="87" t="s">
        <v>20</v>
      </c>
    </row>
    <row r="29" spans="2:12" ht="15.5">
      <c r="B29" s="97" t="s">
        <v>96</v>
      </c>
      <c r="C29" s="85">
        <v>45343</v>
      </c>
      <c r="D29" s="91">
        <v>15000</v>
      </c>
      <c r="E29" s="92">
        <v>10</v>
      </c>
      <c r="F29" s="111">
        <f t="shared" si="3"/>
        <v>1500</v>
      </c>
      <c r="G29" s="88" t="s">
        <v>44</v>
      </c>
      <c r="H29" s="87" t="s">
        <v>20</v>
      </c>
    </row>
    <row r="30" spans="2:12" ht="15.5">
      <c r="B30" s="97"/>
      <c r="C30" s="99" t="s">
        <v>34</v>
      </c>
      <c r="D30" s="178">
        <v>152500</v>
      </c>
      <c r="E30" s="179">
        <v>44.640999999999998</v>
      </c>
      <c r="F30" s="127">
        <f t="shared" si="3"/>
        <v>3416.1421115118392</v>
      </c>
      <c r="G30" s="88"/>
      <c r="H30" s="87"/>
    </row>
    <row r="31" spans="2:12" ht="15.5">
      <c r="B31" s="97"/>
      <c r="C31" s="85"/>
      <c r="D31" s="91"/>
      <c r="E31" s="92"/>
      <c r="F31" s="91"/>
      <c r="G31" s="88"/>
      <c r="H31" s="87"/>
    </row>
    <row r="32" spans="2:12" ht="15.5">
      <c r="B32" s="67" t="s">
        <v>97</v>
      </c>
      <c r="C32" s="85"/>
      <c r="D32" s="91"/>
      <c r="E32" s="92"/>
      <c r="F32" s="91"/>
      <c r="G32" s="88"/>
      <c r="H32" s="87"/>
    </row>
    <row r="33" spans="2:8" ht="15.5">
      <c r="B33" s="62" t="s">
        <v>0</v>
      </c>
      <c r="C33" s="64" t="s">
        <v>2</v>
      </c>
      <c r="D33" s="65" t="s">
        <v>3</v>
      </c>
      <c r="E33" s="66" t="s">
        <v>12</v>
      </c>
      <c r="F33" s="65" t="s">
        <v>15</v>
      </c>
      <c r="G33" s="63" t="s">
        <v>16</v>
      </c>
      <c r="H33" s="63" t="s">
        <v>17</v>
      </c>
    </row>
    <row r="34" spans="2:8" ht="15.5">
      <c r="B34" s="97" t="s">
        <v>54</v>
      </c>
      <c r="C34" s="85">
        <v>44734</v>
      </c>
      <c r="D34" s="91">
        <v>25000</v>
      </c>
      <c r="E34" s="92">
        <v>11.08</v>
      </c>
      <c r="F34" s="111">
        <f t="shared" ref="F34:F39" si="4">D34/E34</f>
        <v>2256.317689530686</v>
      </c>
      <c r="G34" s="88" t="s">
        <v>44</v>
      </c>
      <c r="H34" s="87" t="s">
        <v>20</v>
      </c>
    </row>
    <row r="35" spans="2:8" ht="15.5">
      <c r="B35" s="97" t="s">
        <v>100</v>
      </c>
      <c r="C35" s="85">
        <v>45590</v>
      </c>
      <c r="D35" s="91">
        <v>15000</v>
      </c>
      <c r="E35" s="92">
        <v>14.74</v>
      </c>
      <c r="F35" s="111">
        <f t="shared" si="4"/>
        <v>1017.6390773405699</v>
      </c>
      <c r="G35" s="88" t="s">
        <v>44</v>
      </c>
      <c r="H35" s="87" t="s">
        <v>20</v>
      </c>
    </row>
    <row r="36" spans="2:8" ht="15.5">
      <c r="B36" s="97" t="s">
        <v>102</v>
      </c>
      <c r="C36" s="85">
        <v>45331</v>
      </c>
      <c r="D36" s="91">
        <v>39900</v>
      </c>
      <c r="E36" s="92">
        <v>19.899999999999999</v>
      </c>
      <c r="F36" s="111">
        <f t="shared" si="4"/>
        <v>2005.0251256281408</v>
      </c>
      <c r="G36" s="88" t="s">
        <v>44</v>
      </c>
      <c r="H36" s="87" t="s">
        <v>20</v>
      </c>
    </row>
    <row r="37" spans="2:8" ht="15.5">
      <c r="B37" s="98" t="s">
        <v>103</v>
      </c>
      <c r="C37" s="180">
        <v>44925</v>
      </c>
      <c r="D37" s="181">
        <v>37000</v>
      </c>
      <c r="E37" s="182">
        <v>20</v>
      </c>
      <c r="F37" s="111">
        <f t="shared" si="4"/>
        <v>1850</v>
      </c>
      <c r="G37" s="90" t="s">
        <v>104</v>
      </c>
      <c r="H37" s="87" t="s">
        <v>20</v>
      </c>
    </row>
    <row r="38" spans="2:8" ht="15.5">
      <c r="B38" s="98" t="s">
        <v>105</v>
      </c>
      <c r="C38" s="180">
        <v>45575</v>
      </c>
      <c r="D38" s="181">
        <v>28000</v>
      </c>
      <c r="E38" s="182">
        <v>20</v>
      </c>
      <c r="F38" s="111">
        <f t="shared" si="4"/>
        <v>1400</v>
      </c>
      <c r="G38" s="88" t="s">
        <v>44</v>
      </c>
      <c r="H38" s="87" t="s">
        <v>20</v>
      </c>
    </row>
    <row r="39" spans="2:8" ht="15.5">
      <c r="B39" s="97"/>
      <c r="C39" s="99" t="s">
        <v>34</v>
      </c>
      <c r="D39" s="178">
        <v>116900</v>
      </c>
      <c r="E39" s="179">
        <v>65.72</v>
      </c>
      <c r="F39" s="127">
        <f t="shared" si="4"/>
        <v>1778.7583688374925</v>
      </c>
      <c r="G39" s="88"/>
      <c r="H39" s="87"/>
    </row>
    <row r="40" spans="2:8" ht="15.5">
      <c r="B40" s="97"/>
      <c r="C40" s="85"/>
      <c r="D40" s="91"/>
      <c r="E40" s="92"/>
      <c r="F40" s="91"/>
      <c r="G40" s="88"/>
      <c r="H40" s="87"/>
    </row>
    <row r="41" spans="2:8" ht="15.5">
      <c r="B41" s="67" t="s">
        <v>106</v>
      </c>
      <c r="C41" s="85"/>
      <c r="D41" s="91"/>
      <c r="E41" s="92"/>
      <c r="F41" s="91"/>
      <c r="G41" s="88"/>
      <c r="H41" s="87"/>
    </row>
    <row r="42" spans="2:8" ht="15.5">
      <c r="B42" s="62" t="s">
        <v>0</v>
      </c>
      <c r="C42" s="64" t="s">
        <v>2</v>
      </c>
      <c r="D42" s="65" t="s">
        <v>3</v>
      </c>
      <c r="E42" s="66" t="s">
        <v>12</v>
      </c>
      <c r="F42" s="65" t="s">
        <v>15</v>
      </c>
      <c r="G42" s="63" t="s">
        <v>16</v>
      </c>
      <c r="H42" s="63" t="s">
        <v>17</v>
      </c>
    </row>
    <row r="43" spans="2:8" ht="15.5">
      <c r="B43" s="97" t="s">
        <v>108</v>
      </c>
      <c r="C43" s="85">
        <v>45168</v>
      </c>
      <c r="D43" s="91">
        <v>29000</v>
      </c>
      <c r="E43" s="92">
        <v>20.76</v>
      </c>
      <c r="F43" s="111">
        <f t="shared" ref="F43:F47" si="5">D43/E43</f>
        <v>1396.9171483622349</v>
      </c>
      <c r="G43" s="88" t="s">
        <v>44</v>
      </c>
      <c r="H43" s="87" t="s">
        <v>20</v>
      </c>
    </row>
    <row r="44" spans="2:8" ht="15.5">
      <c r="B44" s="98" t="s">
        <v>110</v>
      </c>
      <c r="C44" s="180">
        <v>44840</v>
      </c>
      <c r="D44" s="181">
        <v>38000</v>
      </c>
      <c r="E44" s="182">
        <v>25.38</v>
      </c>
      <c r="F44" s="111">
        <f t="shared" si="5"/>
        <v>1497.2419227738378</v>
      </c>
      <c r="G44" s="88" t="s">
        <v>44</v>
      </c>
      <c r="H44" s="87" t="s">
        <v>20</v>
      </c>
    </row>
    <row r="45" spans="2:8" ht="15.5">
      <c r="B45" s="97" t="s">
        <v>112</v>
      </c>
      <c r="C45" s="85">
        <v>44823</v>
      </c>
      <c r="D45" s="91">
        <v>32500</v>
      </c>
      <c r="E45" s="92">
        <v>30</v>
      </c>
      <c r="F45" s="111">
        <f t="shared" si="5"/>
        <v>1083.3333333333333</v>
      </c>
      <c r="G45" s="88" t="s">
        <v>44</v>
      </c>
      <c r="H45" s="87" t="s">
        <v>20</v>
      </c>
    </row>
    <row r="46" spans="2:8" ht="15.5">
      <c r="B46" s="97" t="s">
        <v>113</v>
      </c>
      <c r="C46" s="85">
        <v>45097</v>
      </c>
      <c r="D46" s="91">
        <v>52000</v>
      </c>
      <c r="E46" s="92">
        <v>38.14</v>
      </c>
      <c r="F46" s="111">
        <f t="shared" si="5"/>
        <v>1363.3980073413738</v>
      </c>
      <c r="G46" s="88" t="s">
        <v>44</v>
      </c>
      <c r="H46" s="87" t="s">
        <v>20</v>
      </c>
    </row>
    <row r="47" spans="2:8" ht="15.5">
      <c r="B47" s="97"/>
      <c r="C47" s="99" t="s">
        <v>34</v>
      </c>
      <c r="D47" s="178">
        <v>151500</v>
      </c>
      <c r="E47" s="179">
        <v>114.28</v>
      </c>
      <c r="F47" s="127">
        <f t="shared" si="5"/>
        <v>1325.6912845642282</v>
      </c>
      <c r="G47" s="88"/>
      <c r="H47" s="87"/>
    </row>
    <row r="48" spans="2:8" ht="15.5">
      <c r="B48" s="97"/>
      <c r="C48" s="99"/>
      <c r="D48" s="178"/>
      <c r="E48" s="179"/>
      <c r="F48" s="178"/>
      <c r="G48" s="88"/>
      <c r="H48" s="87"/>
    </row>
    <row r="49" spans="2:9" ht="15.5">
      <c r="B49" s="67" t="s">
        <v>114</v>
      </c>
      <c r="C49" s="85"/>
      <c r="D49" s="91"/>
      <c r="E49" s="92"/>
      <c r="F49" s="91"/>
      <c r="G49" s="88"/>
      <c r="H49" s="87"/>
    </row>
    <row r="50" spans="2:9" ht="15.5">
      <c r="B50" s="62" t="s">
        <v>0</v>
      </c>
      <c r="C50" s="64" t="s">
        <v>2</v>
      </c>
      <c r="D50" s="65" t="s">
        <v>3</v>
      </c>
      <c r="E50" s="66" t="s">
        <v>12</v>
      </c>
      <c r="F50" s="65" t="s">
        <v>15</v>
      </c>
      <c r="G50" s="63" t="s">
        <v>16</v>
      </c>
      <c r="H50" s="63" t="s">
        <v>17</v>
      </c>
    </row>
    <row r="51" spans="2:9" ht="15.5">
      <c r="B51" s="97" t="s">
        <v>115</v>
      </c>
      <c r="C51" s="85">
        <v>44707</v>
      </c>
      <c r="D51" s="183">
        <v>35000</v>
      </c>
      <c r="E51" s="184">
        <v>40</v>
      </c>
      <c r="F51" s="111">
        <f t="shared" ref="F51:F57" si="6">D51/E51</f>
        <v>875</v>
      </c>
      <c r="G51" s="88" t="s">
        <v>44</v>
      </c>
      <c r="H51" s="87" t="s">
        <v>20</v>
      </c>
      <c r="I51" s="2"/>
    </row>
    <row r="52" spans="2:9" ht="15.5">
      <c r="B52" s="170" t="s">
        <v>115</v>
      </c>
      <c r="C52" s="185">
        <v>44707</v>
      </c>
      <c r="D52" s="102">
        <v>35000</v>
      </c>
      <c r="E52" s="96">
        <v>40</v>
      </c>
      <c r="F52" s="111">
        <f t="shared" si="6"/>
        <v>875</v>
      </c>
      <c r="G52" s="88" t="s">
        <v>44</v>
      </c>
      <c r="H52" s="103" t="s">
        <v>20</v>
      </c>
    </row>
    <row r="53" spans="2:9" ht="15.5">
      <c r="B53" s="98" t="s">
        <v>118</v>
      </c>
      <c r="C53" s="180">
        <v>44860</v>
      </c>
      <c r="D53" s="181">
        <v>36000</v>
      </c>
      <c r="E53" s="182">
        <v>40</v>
      </c>
      <c r="F53" s="111">
        <f t="shared" si="6"/>
        <v>900</v>
      </c>
      <c r="G53" s="88" t="s">
        <v>44</v>
      </c>
      <c r="H53" s="104">
        <v>402</v>
      </c>
    </row>
    <row r="54" spans="2:9" ht="15.5">
      <c r="B54" s="98" t="s">
        <v>119</v>
      </c>
      <c r="C54" s="180">
        <v>44987</v>
      </c>
      <c r="D54" s="181">
        <v>40000</v>
      </c>
      <c r="E54" s="182">
        <v>40</v>
      </c>
      <c r="F54" s="111">
        <f t="shared" si="6"/>
        <v>1000</v>
      </c>
      <c r="G54" s="88" t="s">
        <v>44</v>
      </c>
      <c r="H54" s="103" t="s">
        <v>120</v>
      </c>
    </row>
    <row r="55" spans="2:9" ht="15.5">
      <c r="B55" s="98" t="s">
        <v>124</v>
      </c>
      <c r="C55" s="180">
        <v>45086</v>
      </c>
      <c r="D55" s="181">
        <v>39000</v>
      </c>
      <c r="E55" s="182">
        <v>40</v>
      </c>
      <c r="F55" s="111">
        <f t="shared" si="6"/>
        <v>975</v>
      </c>
      <c r="G55" s="88" t="s">
        <v>44</v>
      </c>
      <c r="H55" s="104">
        <v>402</v>
      </c>
    </row>
    <row r="56" spans="2:9" ht="15.5">
      <c r="B56" s="170" t="s">
        <v>187</v>
      </c>
      <c r="C56" s="185">
        <v>45517</v>
      </c>
      <c r="D56" s="102">
        <v>30000</v>
      </c>
      <c r="E56" s="177">
        <v>41</v>
      </c>
      <c r="F56" s="111">
        <f t="shared" si="6"/>
        <v>731.70731707317077</v>
      </c>
      <c r="G56" s="88" t="s">
        <v>44</v>
      </c>
      <c r="H56" s="103" t="s">
        <v>20</v>
      </c>
    </row>
    <row r="57" spans="2:9" ht="15.5">
      <c r="B57" s="98"/>
      <c r="C57" s="99" t="s">
        <v>34</v>
      </c>
      <c r="D57" s="186">
        <v>215000</v>
      </c>
      <c r="E57" s="187">
        <v>241</v>
      </c>
      <c r="F57" s="127">
        <f t="shared" si="6"/>
        <v>892.11618257261409</v>
      </c>
      <c r="G57" s="98"/>
      <c r="H57" s="188"/>
    </row>
    <row r="58" spans="2:9" ht="15.5">
      <c r="B58" s="97"/>
      <c r="C58" s="85"/>
      <c r="D58" s="91"/>
      <c r="E58" s="92"/>
      <c r="F58" s="178"/>
      <c r="G58" s="88"/>
      <c r="H58" s="87"/>
    </row>
    <row r="59" spans="2:9" ht="15.5">
      <c r="B59" s="67" t="s">
        <v>128</v>
      </c>
      <c r="C59" s="85"/>
      <c r="D59" s="91"/>
      <c r="E59" s="92"/>
      <c r="F59" s="178"/>
      <c r="G59" s="88"/>
      <c r="H59" s="87"/>
    </row>
    <row r="60" spans="2:9" ht="15.5">
      <c r="B60" s="62" t="s">
        <v>0</v>
      </c>
      <c r="C60" s="64" t="s">
        <v>2</v>
      </c>
      <c r="D60" s="65" t="s">
        <v>3</v>
      </c>
      <c r="E60" s="66" t="s">
        <v>12</v>
      </c>
      <c r="F60" s="65" t="s">
        <v>15</v>
      </c>
      <c r="G60" s="63" t="s">
        <v>16</v>
      </c>
      <c r="H60" s="63" t="s">
        <v>17</v>
      </c>
    </row>
    <row r="61" spans="2:9" ht="15.5">
      <c r="B61" s="89" t="s">
        <v>23</v>
      </c>
      <c r="C61" s="123">
        <v>45639</v>
      </c>
      <c r="D61" s="111">
        <v>51000</v>
      </c>
      <c r="E61" s="112">
        <v>60</v>
      </c>
      <c r="F61" s="111">
        <f t="shared" ref="F61:F68" si="7">D61/E61</f>
        <v>850</v>
      </c>
      <c r="G61" s="109"/>
      <c r="H61" s="87" t="s">
        <v>24</v>
      </c>
    </row>
    <row r="62" spans="2:9" ht="15.5">
      <c r="B62" s="170" t="s">
        <v>188</v>
      </c>
      <c r="C62" s="200">
        <v>45131</v>
      </c>
      <c r="D62" s="124">
        <v>35000</v>
      </c>
      <c r="E62" s="140">
        <v>76</v>
      </c>
      <c r="F62" s="111">
        <f t="shared" si="7"/>
        <v>460.5263157894737</v>
      </c>
      <c r="G62" s="90" t="s">
        <v>189</v>
      </c>
      <c r="H62" s="103" t="s">
        <v>20</v>
      </c>
    </row>
    <row r="63" spans="2:9" ht="15.5">
      <c r="B63" s="170" t="s">
        <v>190</v>
      </c>
      <c r="C63" s="200">
        <v>45245</v>
      </c>
      <c r="D63" s="124">
        <v>40000</v>
      </c>
      <c r="E63" s="140">
        <v>80</v>
      </c>
      <c r="F63" s="111">
        <f t="shared" si="7"/>
        <v>500</v>
      </c>
      <c r="G63" s="90" t="s">
        <v>191</v>
      </c>
      <c r="H63" s="103" t="s">
        <v>20</v>
      </c>
    </row>
    <row r="64" spans="2:9" ht="15.5">
      <c r="B64" s="133" t="s">
        <v>192</v>
      </c>
      <c r="C64" s="200">
        <v>44831</v>
      </c>
      <c r="D64" s="114">
        <v>70000</v>
      </c>
      <c r="E64" s="115">
        <v>80</v>
      </c>
      <c r="F64" s="111">
        <f t="shared" si="7"/>
        <v>875</v>
      </c>
      <c r="G64" s="88" t="s">
        <v>44</v>
      </c>
      <c r="H64" s="103">
        <v>502</v>
      </c>
    </row>
    <row r="65" spans="2:8" ht="15.5">
      <c r="B65" s="89" t="s">
        <v>135</v>
      </c>
      <c r="C65" s="110">
        <v>45649</v>
      </c>
      <c r="D65" s="111">
        <v>67000</v>
      </c>
      <c r="E65" s="112">
        <v>80</v>
      </c>
      <c r="F65" s="111">
        <f t="shared" si="7"/>
        <v>837.5</v>
      </c>
      <c r="G65" s="88" t="s">
        <v>44</v>
      </c>
      <c r="H65" s="87" t="s">
        <v>20</v>
      </c>
    </row>
    <row r="66" spans="2:8" ht="15.5">
      <c r="B66" s="89" t="s">
        <v>193</v>
      </c>
      <c r="C66" s="110">
        <v>45108</v>
      </c>
      <c r="D66" s="111">
        <v>75000</v>
      </c>
      <c r="E66" s="112">
        <v>80</v>
      </c>
      <c r="F66" s="111">
        <f t="shared" si="7"/>
        <v>937.5</v>
      </c>
      <c r="G66" s="88" t="s">
        <v>44</v>
      </c>
      <c r="H66" s="87" t="s">
        <v>20</v>
      </c>
    </row>
    <row r="67" spans="2:8" ht="15.5">
      <c r="B67" s="89" t="s">
        <v>142</v>
      </c>
      <c r="C67" s="110">
        <v>44874</v>
      </c>
      <c r="D67" s="111">
        <v>77000</v>
      </c>
      <c r="E67" s="112">
        <v>80</v>
      </c>
      <c r="F67" s="111">
        <f t="shared" si="7"/>
        <v>962.5</v>
      </c>
      <c r="G67" s="88" t="s">
        <v>44</v>
      </c>
      <c r="H67" s="87" t="s">
        <v>20</v>
      </c>
    </row>
    <row r="68" spans="2:8" ht="15.5">
      <c r="B68" s="119"/>
      <c r="C68" s="120" t="s">
        <v>34</v>
      </c>
      <c r="D68" s="121">
        <f>SUM(D61:D67)</f>
        <v>415000</v>
      </c>
      <c r="E68" s="122">
        <f>SUM(E61:E67)</f>
        <v>536</v>
      </c>
      <c r="F68" s="127">
        <f t="shared" si="7"/>
        <v>774.25373134328356</v>
      </c>
      <c r="G68" s="90"/>
      <c r="H68" s="87"/>
    </row>
    <row r="69" spans="2:8" ht="15.5">
      <c r="B69" s="97"/>
      <c r="C69" s="85"/>
      <c r="D69" s="91"/>
      <c r="E69" s="92"/>
      <c r="F69" s="91"/>
      <c r="G69" s="90"/>
      <c r="H69" s="87"/>
    </row>
    <row r="70" spans="2:8" ht="15.5">
      <c r="B70" s="67" t="s">
        <v>144</v>
      </c>
      <c r="C70" s="85"/>
      <c r="D70" s="91"/>
      <c r="E70" s="92"/>
      <c r="F70" s="91"/>
      <c r="G70" s="90"/>
      <c r="H70" s="87"/>
    </row>
    <row r="71" spans="2:8" ht="15.5">
      <c r="B71" s="62" t="s">
        <v>0</v>
      </c>
      <c r="C71" s="64" t="s">
        <v>2</v>
      </c>
      <c r="D71" s="65" t="s">
        <v>3</v>
      </c>
      <c r="E71" s="66" t="s">
        <v>12</v>
      </c>
      <c r="F71" s="65" t="s">
        <v>15</v>
      </c>
      <c r="G71" s="63" t="s">
        <v>16</v>
      </c>
      <c r="H71" s="63" t="s">
        <v>17</v>
      </c>
    </row>
    <row r="72" spans="2:8" ht="15.5">
      <c r="B72" s="97" t="s">
        <v>194</v>
      </c>
      <c r="C72" s="85">
        <v>44882</v>
      </c>
      <c r="D72" s="91">
        <v>100000</v>
      </c>
      <c r="E72" s="92">
        <v>120</v>
      </c>
      <c r="F72" s="91">
        <v>833.33333333333337</v>
      </c>
      <c r="G72" s="94" t="s">
        <v>44</v>
      </c>
      <c r="H72" s="87">
        <v>402</v>
      </c>
    </row>
    <row r="73" spans="2:8" ht="15.5">
      <c r="B73" s="97" t="s">
        <v>154</v>
      </c>
      <c r="C73" s="85">
        <v>45461</v>
      </c>
      <c r="D73" s="91">
        <v>111500</v>
      </c>
      <c r="E73" s="92">
        <v>140</v>
      </c>
      <c r="F73" s="91">
        <v>796.42857142857144</v>
      </c>
      <c r="G73" s="105" t="s">
        <v>155</v>
      </c>
      <c r="H73" s="87" t="s">
        <v>20</v>
      </c>
    </row>
    <row r="74" spans="2:8" ht="15.5">
      <c r="B74" s="97" t="s">
        <v>195</v>
      </c>
      <c r="C74" s="85">
        <v>44761</v>
      </c>
      <c r="D74" s="91">
        <v>112000</v>
      </c>
      <c r="E74" s="92">
        <v>160</v>
      </c>
      <c r="F74" s="91">
        <v>700</v>
      </c>
      <c r="G74" s="94" t="s">
        <v>44</v>
      </c>
      <c r="H74" s="87">
        <v>402</v>
      </c>
    </row>
    <row r="75" spans="2:8" ht="15.5">
      <c r="B75" s="97" t="s">
        <v>196</v>
      </c>
      <c r="C75" s="85">
        <v>44939</v>
      </c>
      <c r="D75" s="91">
        <v>80000</v>
      </c>
      <c r="E75" s="92">
        <v>160</v>
      </c>
      <c r="F75" s="91">
        <v>500</v>
      </c>
      <c r="G75" s="94" t="s">
        <v>44</v>
      </c>
      <c r="H75" s="87">
        <v>402</v>
      </c>
    </row>
    <row r="76" spans="2:8" ht="15.5">
      <c r="B76" s="98" t="s">
        <v>157</v>
      </c>
      <c r="C76" s="180">
        <v>45335</v>
      </c>
      <c r="D76" s="181">
        <v>200000</v>
      </c>
      <c r="E76" s="189">
        <v>266.85000000000002</v>
      </c>
      <c r="F76" s="176">
        <v>749.48472924864154</v>
      </c>
      <c r="G76" s="105" t="s">
        <v>158</v>
      </c>
      <c r="H76" s="87" t="s">
        <v>20</v>
      </c>
    </row>
    <row r="77" spans="2:8" ht="15.5">
      <c r="B77" s="190"/>
      <c r="C77" s="193" t="s">
        <v>34</v>
      </c>
      <c r="D77" s="194">
        <v>603500</v>
      </c>
      <c r="E77" s="195">
        <v>846.85</v>
      </c>
      <c r="F77" s="202">
        <v>712.64096357088033</v>
      </c>
      <c r="G77" s="191"/>
      <c r="H77" s="192"/>
    </row>
    <row r="78" spans="2:8">
      <c r="C78" s="164"/>
      <c r="D78" s="165"/>
      <c r="E78" s="166"/>
      <c r="F78" s="165"/>
      <c r="G78" s="57"/>
      <c r="H78" s="145"/>
    </row>
    <row r="79" spans="2:8">
      <c r="B79" s="145"/>
      <c r="C79" s="145"/>
      <c r="D79" s="145"/>
      <c r="E79" s="146"/>
      <c r="F79" s="57"/>
      <c r="G79" s="144"/>
    </row>
    <row r="80" spans="2:8">
      <c r="B80" s="145"/>
      <c r="C80" s="145"/>
      <c r="D80" s="145"/>
      <c r="E80" s="146"/>
      <c r="F80" s="57"/>
      <c r="G80" s="144"/>
    </row>
    <row r="81" spans="2:9">
      <c r="B81" s="145"/>
      <c r="C81" s="145"/>
      <c r="D81" s="146"/>
      <c r="E81" s="57"/>
      <c r="F81" s="144"/>
      <c r="I81" s="57"/>
    </row>
    <row r="83" spans="2:9">
      <c r="B83" s="145"/>
      <c r="C83" s="145"/>
      <c r="D83" s="146"/>
      <c r="E83" s="57"/>
      <c r="F83" s="1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C80FF-5865-4C56-968B-C6C10AC9CA41}">
  <dimension ref="A1:K54"/>
  <sheetViews>
    <sheetView topLeftCell="B1" zoomScale="70" zoomScaleNormal="70" workbookViewId="0">
      <selection activeCell="L5" sqref="L5"/>
    </sheetView>
  </sheetViews>
  <sheetFormatPr defaultRowHeight="14.5"/>
  <cols>
    <col min="1" max="1" width="30.453125" style="2" customWidth="1"/>
    <col min="2" max="2" width="22.26953125" style="35" customWidth="1"/>
    <col min="3" max="3" width="17.6328125" style="36" customWidth="1"/>
    <col min="4" max="4" width="14.6328125" style="37" customWidth="1"/>
    <col min="5" max="5" width="17.6328125" style="36" customWidth="1"/>
    <col min="6" max="6" width="40.6328125" style="2" customWidth="1"/>
    <col min="7" max="7" width="20.6328125" style="2" customWidth="1"/>
    <col min="8" max="8" width="8.7265625" style="2"/>
    <col min="9" max="9" width="15.453125" style="2" customWidth="1"/>
    <col min="10" max="10" width="16.26953125" style="2" customWidth="1"/>
    <col min="11" max="11" width="18.6328125" style="2" customWidth="1"/>
    <col min="12" max="16384" width="8.7265625" style="2"/>
  </cols>
  <sheetData>
    <row r="1" spans="1:11" ht="17">
      <c r="A1" s="6" t="s">
        <v>72</v>
      </c>
      <c r="B1" s="2"/>
      <c r="C1" s="2"/>
      <c r="D1" s="2"/>
      <c r="E1" s="2"/>
      <c r="H1" s="16"/>
    </row>
    <row r="2" spans="1:11" ht="17">
      <c r="A2" s="6" t="s">
        <v>39</v>
      </c>
      <c r="B2" s="428" t="s">
        <v>40</v>
      </c>
      <c r="C2" s="428"/>
      <c r="D2" s="428"/>
      <c r="E2" s="428"/>
      <c r="F2" s="428"/>
      <c r="G2" s="428"/>
      <c r="H2" s="21"/>
    </row>
    <row r="3" spans="1:11" ht="17">
      <c r="A3" s="6" t="s">
        <v>41</v>
      </c>
      <c r="B3" s="38" t="s">
        <v>70</v>
      </c>
      <c r="C3" s="17"/>
      <c r="D3" s="18"/>
      <c r="E3" s="20"/>
      <c r="F3" s="18"/>
      <c r="G3" s="19"/>
      <c r="H3" s="39"/>
    </row>
    <row r="4" spans="1:11" ht="15.5">
      <c r="A4" s="1" t="s">
        <v>42</v>
      </c>
      <c r="B4" s="25" t="s">
        <v>0</v>
      </c>
      <c r="C4" s="26" t="s">
        <v>2</v>
      </c>
      <c r="D4" s="27" t="s">
        <v>3</v>
      </c>
      <c r="E4" s="28" t="s">
        <v>13</v>
      </c>
      <c r="F4" s="29" t="s">
        <v>15</v>
      </c>
      <c r="G4" s="29" t="s">
        <v>16</v>
      </c>
      <c r="H4" s="39"/>
      <c r="I4" s="31"/>
      <c r="J4" s="30">
        <v>2026</v>
      </c>
      <c r="K4" s="40" t="s">
        <v>73</v>
      </c>
    </row>
    <row r="5" spans="1:11" ht="15.5">
      <c r="B5" s="13" t="s">
        <v>43</v>
      </c>
      <c r="C5" s="34">
        <v>45518</v>
      </c>
      <c r="D5" s="3">
        <v>12000</v>
      </c>
      <c r="E5" s="4">
        <v>2.02</v>
      </c>
      <c r="F5" s="8">
        <f>D5/E5</f>
        <v>5940.5940594059402</v>
      </c>
      <c r="G5" s="5" t="s">
        <v>44</v>
      </c>
      <c r="H5" s="39"/>
      <c r="I5" s="32" t="s">
        <v>45</v>
      </c>
      <c r="J5" s="10" t="s">
        <v>46</v>
      </c>
      <c r="K5" s="14" t="s">
        <v>47</v>
      </c>
    </row>
    <row r="6" spans="1:11" ht="15.5">
      <c r="B6" s="13" t="s">
        <v>25</v>
      </c>
      <c r="C6" s="34">
        <v>45043</v>
      </c>
      <c r="D6" s="3">
        <v>16000</v>
      </c>
      <c r="E6" s="4">
        <v>2.7</v>
      </c>
      <c r="F6" s="8">
        <f t="shared" ref="F6:F12" si="0">D6/E6</f>
        <v>5925.9259259259252</v>
      </c>
      <c r="G6" s="5" t="s">
        <v>44</v>
      </c>
      <c r="I6" s="41">
        <v>1</v>
      </c>
      <c r="J6" s="42">
        <f>I6*K6</f>
        <v>10000</v>
      </c>
      <c r="K6" s="43">
        <v>10000</v>
      </c>
    </row>
    <row r="7" spans="1:11" ht="15.5">
      <c r="B7" s="13" t="s">
        <v>26</v>
      </c>
      <c r="C7" s="34">
        <v>45671</v>
      </c>
      <c r="D7" s="3">
        <v>28000</v>
      </c>
      <c r="E7" s="4">
        <v>3.2</v>
      </c>
      <c r="F7" s="8">
        <f t="shared" si="0"/>
        <v>8750</v>
      </c>
      <c r="G7" s="5" t="s">
        <v>44</v>
      </c>
      <c r="I7" s="41">
        <v>1.5</v>
      </c>
      <c r="J7" s="42">
        <f t="shared" ref="J7:J15" si="1">I7*K7</f>
        <v>13500</v>
      </c>
      <c r="K7" s="43">
        <v>9000</v>
      </c>
    </row>
    <row r="8" spans="1:11" ht="15.5">
      <c r="B8" s="15"/>
      <c r="C8" s="34"/>
      <c r="D8" s="44">
        <f>SUM(D5:D7)</f>
        <v>56000</v>
      </c>
      <c r="E8" s="45">
        <f>SUM(E5:E7)</f>
        <v>7.9200000000000008</v>
      </c>
      <c r="F8" s="23">
        <f t="shared" si="0"/>
        <v>7070.7070707070698</v>
      </c>
      <c r="G8" s="15"/>
      <c r="I8" s="41">
        <v>2</v>
      </c>
      <c r="J8" s="42">
        <f t="shared" si="1"/>
        <v>16000</v>
      </c>
      <c r="K8" s="43">
        <v>8000</v>
      </c>
    </row>
    <row r="9" spans="1:11" ht="15.5">
      <c r="B9" s="38" t="s">
        <v>71</v>
      </c>
      <c r="C9" s="17"/>
      <c r="D9" s="18"/>
      <c r="E9" s="20"/>
      <c r="F9" s="18"/>
      <c r="G9" s="19"/>
      <c r="I9" s="41">
        <v>2.5</v>
      </c>
      <c r="J9" s="42">
        <f t="shared" si="1"/>
        <v>18750</v>
      </c>
      <c r="K9" s="43">
        <v>7500</v>
      </c>
    </row>
    <row r="10" spans="1:11" ht="15.5">
      <c r="B10" s="25" t="s">
        <v>0</v>
      </c>
      <c r="C10" s="26" t="s">
        <v>2</v>
      </c>
      <c r="D10" s="27" t="s">
        <v>3</v>
      </c>
      <c r="E10" s="28" t="s">
        <v>13</v>
      </c>
      <c r="F10" s="29" t="s">
        <v>15</v>
      </c>
      <c r="G10" s="29" t="s">
        <v>16</v>
      </c>
      <c r="I10" s="41">
        <v>3</v>
      </c>
      <c r="J10" s="42">
        <f t="shared" si="1"/>
        <v>21300</v>
      </c>
      <c r="K10" s="43">
        <v>7100</v>
      </c>
    </row>
    <row r="11" spans="1:11" ht="15.5">
      <c r="B11" s="13" t="s">
        <v>27</v>
      </c>
      <c r="C11" s="34">
        <v>44678</v>
      </c>
      <c r="D11" s="3">
        <v>24000</v>
      </c>
      <c r="E11" s="4">
        <v>4.22</v>
      </c>
      <c r="F11" s="8">
        <f t="shared" si="0"/>
        <v>5687.2037914691946</v>
      </c>
      <c r="G11" s="5" t="s">
        <v>44</v>
      </c>
      <c r="I11" s="41">
        <v>4</v>
      </c>
      <c r="J11" s="42">
        <f t="shared" si="1"/>
        <v>26320</v>
      </c>
      <c r="K11" s="43">
        <v>6580</v>
      </c>
    </row>
    <row r="12" spans="1:11" ht="15.5">
      <c r="B12" s="13" t="s">
        <v>27</v>
      </c>
      <c r="C12" s="34">
        <v>45324</v>
      </c>
      <c r="D12" s="3">
        <v>27000</v>
      </c>
      <c r="E12" s="4">
        <v>4.22</v>
      </c>
      <c r="F12" s="8">
        <f t="shared" si="0"/>
        <v>6398.1042654028442</v>
      </c>
      <c r="G12" s="5" t="s">
        <v>44</v>
      </c>
      <c r="I12" s="41">
        <v>5</v>
      </c>
      <c r="J12" s="42">
        <f t="shared" si="1"/>
        <v>31575</v>
      </c>
      <c r="K12" s="43">
        <v>6315</v>
      </c>
    </row>
    <row r="13" spans="1:11" ht="15.5">
      <c r="B13" s="13" t="s">
        <v>48</v>
      </c>
      <c r="C13" s="34">
        <v>44678</v>
      </c>
      <c r="D13" s="3">
        <v>25000</v>
      </c>
      <c r="E13" s="4">
        <v>5</v>
      </c>
      <c r="F13" s="8">
        <f>D13/E13</f>
        <v>5000</v>
      </c>
      <c r="G13" s="5" t="s">
        <v>44</v>
      </c>
      <c r="I13" s="41">
        <v>7</v>
      </c>
      <c r="J13" s="42">
        <f t="shared" si="1"/>
        <v>38500</v>
      </c>
      <c r="K13" s="43">
        <v>5500</v>
      </c>
    </row>
    <row r="14" spans="1:11" ht="15.5">
      <c r="B14" s="13" t="s">
        <v>68</v>
      </c>
      <c r="C14" s="34">
        <v>45671</v>
      </c>
      <c r="D14" s="3">
        <v>65000</v>
      </c>
      <c r="E14" s="4">
        <v>5</v>
      </c>
      <c r="F14" s="8">
        <f t="shared" ref="F14:F18" si="2">D14/E14</f>
        <v>13000</v>
      </c>
      <c r="G14" s="5" t="s">
        <v>44</v>
      </c>
      <c r="I14" s="41">
        <v>10</v>
      </c>
      <c r="J14" s="42">
        <f t="shared" si="1"/>
        <v>55000</v>
      </c>
      <c r="K14" s="43">
        <v>5500</v>
      </c>
    </row>
    <row r="15" spans="1:11" ht="15.5">
      <c r="B15" s="13" t="s">
        <v>50</v>
      </c>
      <c r="C15" s="34">
        <v>44841</v>
      </c>
      <c r="D15" s="3">
        <v>30000</v>
      </c>
      <c r="E15" s="4">
        <v>5</v>
      </c>
      <c r="F15" s="8">
        <f t="shared" si="2"/>
        <v>6000</v>
      </c>
      <c r="G15" s="5" t="s">
        <v>44</v>
      </c>
      <c r="I15" s="41">
        <v>15</v>
      </c>
      <c r="J15" s="42">
        <f t="shared" si="1"/>
        <v>71250</v>
      </c>
      <c r="K15" s="43">
        <v>4750</v>
      </c>
    </row>
    <row r="16" spans="1:11" ht="15.5">
      <c r="B16" s="13" t="s">
        <v>31</v>
      </c>
      <c r="C16" s="34">
        <v>45432</v>
      </c>
      <c r="D16" s="3">
        <v>24000</v>
      </c>
      <c r="E16" s="4">
        <v>5</v>
      </c>
      <c r="F16" s="8">
        <f t="shared" si="2"/>
        <v>4800</v>
      </c>
      <c r="G16" s="5" t="s">
        <v>44</v>
      </c>
      <c r="I16" s="41">
        <v>20</v>
      </c>
      <c r="J16" s="42">
        <v>0</v>
      </c>
      <c r="K16" s="43">
        <v>0</v>
      </c>
    </row>
    <row r="17" spans="2:11" ht="15.5">
      <c r="B17" s="13" t="s">
        <v>48</v>
      </c>
      <c r="C17" s="34">
        <v>44678</v>
      </c>
      <c r="D17" s="3">
        <v>25000</v>
      </c>
      <c r="E17" s="4">
        <v>5</v>
      </c>
      <c r="F17" s="8">
        <f t="shared" si="2"/>
        <v>5000</v>
      </c>
      <c r="G17" s="5" t="s">
        <v>44</v>
      </c>
      <c r="I17" s="41">
        <v>25</v>
      </c>
      <c r="J17" s="42">
        <v>0</v>
      </c>
      <c r="K17" s="43">
        <v>0</v>
      </c>
    </row>
    <row r="18" spans="2:11" ht="15.5">
      <c r="B18" s="15"/>
      <c r="C18" s="47" t="s">
        <v>34</v>
      </c>
      <c r="D18" s="44">
        <f>SUM(D11:D17)</f>
        <v>220000</v>
      </c>
      <c r="E18" s="45">
        <f>SUM(E11:E17)</f>
        <v>33.44</v>
      </c>
      <c r="F18" s="23">
        <f t="shared" si="2"/>
        <v>6578.9473684210534</v>
      </c>
      <c r="G18" s="15"/>
      <c r="I18" s="41">
        <v>30</v>
      </c>
      <c r="J18" s="42">
        <v>0</v>
      </c>
      <c r="K18" s="43">
        <v>0</v>
      </c>
    </row>
    <row r="19" spans="2:11" ht="15.5">
      <c r="B19" s="38" t="s">
        <v>51</v>
      </c>
      <c r="C19" s="2"/>
      <c r="D19" s="2"/>
      <c r="E19" s="2"/>
      <c r="F19" s="22"/>
      <c r="I19" s="41">
        <v>40</v>
      </c>
      <c r="J19" s="42">
        <v>0</v>
      </c>
      <c r="K19" s="43">
        <v>0</v>
      </c>
    </row>
    <row r="20" spans="2:11" ht="15.5">
      <c r="B20" s="25" t="s">
        <v>0</v>
      </c>
      <c r="C20" s="26" t="s">
        <v>2</v>
      </c>
      <c r="D20" s="27" t="s">
        <v>3</v>
      </c>
      <c r="E20" s="28" t="s">
        <v>13</v>
      </c>
      <c r="F20" s="29" t="s">
        <v>15</v>
      </c>
      <c r="G20" s="29" t="s">
        <v>16</v>
      </c>
      <c r="I20" s="41">
        <v>50</v>
      </c>
      <c r="J20" s="42">
        <v>0</v>
      </c>
      <c r="K20" s="43">
        <v>0</v>
      </c>
    </row>
    <row r="21" spans="2:11" ht="15.5">
      <c r="B21" s="13" t="s">
        <v>33</v>
      </c>
      <c r="C21" s="34">
        <v>45583</v>
      </c>
      <c r="D21" s="3">
        <v>39000</v>
      </c>
      <c r="E21" s="4">
        <v>5.01</v>
      </c>
      <c r="F21" s="8">
        <f>D21/E21</f>
        <v>7784.4311377245513</v>
      </c>
      <c r="G21" s="5" t="s">
        <v>44</v>
      </c>
      <c r="I21" s="41">
        <v>100</v>
      </c>
      <c r="J21" s="42">
        <v>0</v>
      </c>
      <c r="K21" s="43">
        <v>0</v>
      </c>
    </row>
    <row r="22" spans="2:11">
      <c r="B22" s="13" t="s">
        <v>52</v>
      </c>
      <c r="C22" s="34">
        <v>45166</v>
      </c>
      <c r="D22" s="3">
        <v>27000</v>
      </c>
      <c r="E22" s="4">
        <v>5.01</v>
      </c>
      <c r="F22" s="8">
        <f t="shared" ref="F22:F30" si="3">D22/E22</f>
        <v>5389.2215568862275</v>
      </c>
      <c r="G22" s="5" t="s">
        <v>44</v>
      </c>
    </row>
    <row r="23" spans="2:11">
      <c r="B23" s="13" t="s">
        <v>53</v>
      </c>
      <c r="C23" s="34">
        <v>44734</v>
      </c>
      <c r="D23" s="3">
        <v>35000</v>
      </c>
      <c r="E23" s="4">
        <v>5.07</v>
      </c>
      <c r="F23" s="8">
        <f t="shared" si="3"/>
        <v>6903.3530571992105</v>
      </c>
      <c r="G23" s="5" t="s">
        <v>44</v>
      </c>
      <c r="I23" s="429" t="s">
        <v>75</v>
      </c>
      <c r="J23" s="429"/>
      <c r="K23" s="429"/>
    </row>
    <row r="24" spans="2:11">
      <c r="B24" s="13" t="s">
        <v>62</v>
      </c>
      <c r="C24" s="34">
        <v>45533</v>
      </c>
      <c r="D24" s="3">
        <v>65000</v>
      </c>
      <c r="E24" s="4">
        <v>5.28</v>
      </c>
      <c r="F24" s="8">
        <f t="shared" si="3"/>
        <v>12310.60606060606</v>
      </c>
      <c r="G24" s="5" t="s">
        <v>44</v>
      </c>
    </row>
    <row r="25" spans="2:11">
      <c r="B25" s="13" t="s">
        <v>54</v>
      </c>
      <c r="C25" s="34">
        <v>44734</v>
      </c>
      <c r="D25" s="3">
        <v>25000</v>
      </c>
      <c r="E25" s="4">
        <v>5.54</v>
      </c>
      <c r="F25" s="8">
        <f t="shared" si="3"/>
        <v>4512.6353790613721</v>
      </c>
      <c r="G25" s="5" t="s">
        <v>44</v>
      </c>
    </row>
    <row r="26" spans="2:11">
      <c r="B26" s="13" t="s">
        <v>69</v>
      </c>
      <c r="C26" s="34">
        <v>45554</v>
      </c>
      <c r="D26" s="3">
        <v>35000</v>
      </c>
      <c r="E26" s="15">
        <v>5.73</v>
      </c>
      <c r="F26" s="8">
        <f t="shared" si="3"/>
        <v>6108.2024432809767</v>
      </c>
      <c r="G26" s="5" t="s">
        <v>44</v>
      </c>
    </row>
    <row r="27" spans="2:11">
      <c r="B27" s="50" t="s">
        <v>28</v>
      </c>
      <c r="C27" s="46">
        <v>44936</v>
      </c>
      <c r="D27" s="8">
        <v>25000</v>
      </c>
      <c r="E27" s="9">
        <v>5.75</v>
      </c>
      <c r="F27" s="8">
        <f t="shared" si="3"/>
        <v>4347.826086956522</v>
      </c>
      <c r="G27" s="11" t="s">
        <v>55</v>
      </c>
    </row>
    <row r="28" spans="2:11">
      <c r="B28" s="13" t="s">
        <v>28</v>
      </c>
      <c r="C28" s="34">
        <v>45414</v>
      </c>
      <c r="D28" s="3">
        <v>28000</v>
      </c>
      <c r="E28" s="4">
        <v>5.75</v>
      </c>
      <c r="F28" s="8">
        <f t="shared" si="3"/>
        <v>4869.565217391304</v>
      </c>
      <c r="G28" s="11" t="s">
        <v>55</v>
      </c>
    </row>
    <row r="29" spans="2:11">
      <c r="B29" s="13" t="s">
        <v>30</v>
      </c>
      <c r="C29" s="34">
        <v>45476</v>
      </c>
      <c r="D29" s="3">
        <v>30000</v>
      </c>
      <c r="E29" s="4">
        <v>5.8</v>
      </c>
      <c r="F29" s="8">
        <f t="shared" si="3"/>
        <v>5172.4137931034484</v>
      </c>
      <c r="G29" s="5" t="s">
        <v>44</v>
      </c>
    </row>
    <row r="30" spans="2:11">
      <c r="B30" s="15"/>
      <c r="C30" s="47" t="s">
        <v>34</v>
      </c>
      <c r="D30" s="44">
        <f>SUM(D21:D29)</f>
        <v>309000</v>
      </c>
      <c r="E30" s="45">
        <f>SUM(E21:E29)</f>
        <v>48.94</v>
      </c>
      <c r="F30" s="23">
        <f t="shared" si="3"/>
        <v>6313.8536984062121</v>
      </c>
      <c r="G30" s="5"/>
    </row>
    <row r="31" spans="2:11" ht="15.5">
      <c r="B31" s="10" t="s">
        <v>56</v>
      </c>
      <c r="C31" s="34"/>
      <c r="D31" s="3"/>
      <c r="E31" s="4"/>
      <c r="F31" s="22"/>
      <c r="G31" s="5"/>
    </row>
    <row r="32" spans="2:11" ht="15.5">
      <c r="B32" s="25" t="s">
        <v>0</v>
      </c>
      <c r="C32" s="26" t="s">
        <v>2</v>
      </c>
      <c r="D32" s="27" t="s">
        <v>3</v>
      </c>
      <c r="E32" s="28" t="s">
        <v>13</v>
      </c>
      <c r="F32" s="29" t="s">
        <v>15</v>
      </c>
      <c r="G32" s="29" t="s">
        <v>16</v>
      </c>
    </row>
    <row r="33" spans="2:7">
      <c r="B33" s="13" t="s">
        <v>57</v>
      </c>
      <c r="C33" s="34">
        <v>44678</v>
      </c>
      <c r="D33" s="3">
        <v>30000</v>
      </c>
      <c r="E33" s="4">
        <v>6.59</v>
      </c>
      <c r="F33" s="8">
        <f>D33/E33</f>
        <v>4552.3520485584222</v>
      </c>
      <c r="G33" s="11" t="s">
        <v>58</v>
      </c>
    </row>
    <row r="34" spans="2:7">
      <c r="B34" s="13" t="s">
        <v>66</v>
      </c>
      <c r="C34" s="34">
        <v>45730</v>
      </c>
      <c r="D34" s="3">
        <v>25000</v>
      </c>
      <c r="E34" s="4">
        <v>6.6</v>
      </c>
      <c r="F34" s="8">
        <f>D34/E34</f>
        <v>3787.878787878788</v>
      </c>
      <c r="G34" s="5" t="s">
        <v>44</v>
      </c>
    </row>
    <row r="35" spans="2:7">
      <c r="B35" s="13" t="s">
        <v>32</v>
      </c>
      <c r="C35" s="34">
        <v>45761</v>
      </c>
      <c r="D35" s="3">
        <v>29000</v>
      </c>
      <c r="E35" s="4">
        <v>6.77</v>
      </c>
      <c r="F35" s="8">
        <f t="shared" ref="F35:F42" si="4">D35/E35</f>
        <v>4283.6041358936491</v>
      </c>
      <c r="G35" s="5" t="s">
        <v>44</v>
      </c>
    </row>
    <row r="36" spans="2:7">
      <c r="B36" s="13" t="s">
        <v>59</v>
      </c>
      <c r="C36" s="34">
        <v>45407</v>
      </c>
      <c r="D36" s="3">
        <v>47000</v>
      </c>
      <c r="E36" s="4">
        <v>8</v>
      </c>
      <c r="F36" s="8">
        <f t="shared" si="4"/>
        <v>5875</v>
      </c>
      <c r="G36" s="5" t="s">
        <v>44</v>
      </c>
    </row>
    <row r="37" spans="2:7">
      <c r="B37" s="13" t="s">
        <v>60</v>
      </c>
      <c r="C37" s="34">
        <v>44607</v>
      </c>
      <c r="D37" s="3">
        <v>50000</v>
      </c>
      <c r="E37" s="4">
        <v>10</v>
      </c>
      <c r="F37" s="8">
        <f t="shared" si="4"/>
        <v>5000</v>
      </c>
      <c r="G37" s="11" t="s">
        <v>61</v>
      </c>
    </row>
    <row r="38" spans="2:7">
      <c r="B38" s="13" t="s">
        <v>65</v>
      </c>
      <c r="C38" s="34">
        <v>45737</v>
      </c>
      <c r="D38" s="3">
        <v>45000</v>
      </c>
      <c r="E38" s="4">
        <v>10.72</v>
      </c>
      <c r="F38" s="8">
        <f t="shared" si="4"/>
        <v>4197.7611940298502</v>
      </c>
      <c r="G38" s="5" t="s">
        <v>44</v>
      </c>
    </row>
    <row r="39" spans="2:7">
      <c r="B39" s="7" t="s">
        <v>62</v>
      </c>
      <c r="C39" s="12">
        <v>45533</v>
      </c>
      <c r="D39" s="3">
        <v>65000</v>
      </c>
      <c r="E39" s="33">
        <v>10.89</v>
      </c>
      <c r="F39" s="8">
        <f t="shared" si="4"/>
        <v>5968.7786960514231</v>
      </c>
      <c r="G39" s="5" t="s">
        <v>44</v>
      </c>
    </row>
    <row r="40" spans="2:7">
      <c r="B40" s="7" t="s">
        <v>63</v>
      </c>
      <c r="C40" s="12">
        <v>45531</v>
      </c>
      <c r="D40" s="3">
        <v>60000</v>
      </c>
      <c r="E40" s="33">
        <v>11.3</v>
      </c>
      <c r="F40" s="8">
        <f t="shared" si="4"/>
        <v>5309.7345132743358</v>
      </c>
      <c r="G40" s="5" t="s">
        <v>44</v>
      </c>
    </row>
    <row r="41" spans="2:7">
      <c r="B41" s="13" t="s">
        <v>21</v>
      </c>
      <c r="C41" s="34">
        <v>45778</v>
      </c>
      <c r="D41" s="3">
        <v>60000</v>
      </c>
      <c r="E41" s="4">
        <v>11.65</v>
      </c>
      <c r="F41" s="8">
        <f t="shared" si="4"/>
        <v>5150.2145922746777</v>
      </c>
      <c r="G41" s="5" t="s">
        <v>44</v>
      </c>
    </row>
    <row r="42" spans="2:7">
      <c r="B42" s="9"/>
      <c r="C42" s="47" t="s">
        <v>34</v>
      </c>
      <c r="D42" s="22">
        <f>SUM(D33:D41)</f>
        <v>411000</v>
      </c>
      <c r="E42" s="48">
        <f>SUM(E33:E41)</f>
        <v>82.52000000000001</v>
      </c>
      <c r="F42" s="23">
        <f t="shared" si="4"/>
        <v>4980.6107610276295</v>
      </c>
      <c r="G42" s="5"/>
    </row>
    <row r="43" spans="2:7">
      <c r="B43" s="39"/>
      <c r="C43" s="52"/>
      <c r="D43" s="53"/>
      <c r="E43" s="54"/>
      <c r="F43" s="55"/>
      <c r="G43" s="51"/>
    </row>
    <row r="45" spans="2:7" ht="15.5">
      <c r="B45" s="49" t="s">
        <v>64</v>
      </c>
      <c r="C45" s="2"/>
      <c r="D45" s="2"/>
      <c r="E45" s="2"/>
    </row>
    <row r="46" spans="2:7" ht="15.5">
      <c r="B46" s="25" t="s">
        <v>0</v>
      </c>
      <c r="C46" s="26" t="s">
        <v>2</v>
      </c>
      <c r="D46" s="27" t="s">
        <v>3</v>
      </c>
      <c r="E46" s="28" t="s">
        <v>13</v>
      </c>
      <c r="F46" s="29" t="s">
        <v>15</v>
      </c>
      <c r="G46" s="29" t="s">
        <v>16</v>
      </c>
    </row>
    <row r="47" spans="2:7">
      <c r="B47" s="13" t="s">
        <v>27</v>
      </c>
      <c r="C47" s="34">
        <v>45324</v>
      </c>
      <c r="D47" s="3">
        <v>27000</v>
      </c>
      <c r="E47" s="4">
        <v>4.22</v>
      </c>
      <c r="F47" s="8">
        <f t="shared" ref="F47:F51" si="5">D47/E47</f>
        <v>6398.1042654028442</v>
      </c>
      <c r="G47" s="5" t="s">
        <v>44</v>
      </c>
    </row>
    <row r="48" spans="2:7">
      <c r="B48" s="13" t="s">
        <v>68</v>
      </c>
      <c r="C48" s="34">
        <v>45671</v>
      </c>
      <c r="D48" s="3">
        <v>65000</v>
      </c>
      <c r="E48" s="4">
        <v>5</v>
      </c>
      <c r="F48" s="8">
        <f t="shared" si="5"/>
        <v>13000</v>
      </c>
      <c r="G48" s="5" t="s">
        <v>44</v>
      </c>
    </row>
    <row r="49" spans="2:7">
      <c r="B49" s="13" t="s">
        <v>33</v>
      </c>
      <c r="C49" s="34">
        <v>45583</v>
      </c>
      <c r="D49" s="3">
        <v>39000</v>
      </c>
      <c r="E49" s="4">
        <v>5.01</v>
      </c>
      <c r="F49" s="8">
        <f t="shared" si="5"/>
        <v>7784.4311377245513</v>
      </c>
      <c r="G49" s="5" t="s">
        <v>44</v>
      </c>
    </row>
    <row r="50" spans="2:7">
      <c r="B50" s="13" t="s">
        <v>62</v>
      </c>
      <c r="C50" s="34">
        <v>45533</v>
      </c>
      <c r="D50" s="3">
        <v>65000</v>
      </c>
      <c r="E50" s="4">
        <v>5.28</v>
      </c>
      <c r="F50" s="8">
        <f t="shared" si="5"/>
        <v>12310.60606060606</v>
      </c>
      <c r="G50" s="5" t="s">
        <v>44</v>
      </c>
    </row>
    <row r="51" spans="2:7">
      <c r="B51" s="15"/>
      <c r="C51" s="47" t="s">
        <v>34</v>
      </c>
      <c r="D51" s="44">
        <f>SUM(D47:D50)</f>
        <v>196000</v>
      </c>
      <c r="E51" s="45">
        <f>SUM(E47:E50)</f>
        <v>19.509999999999998</v>
      </c>
      <c r="F51" s="23">
        <f t="shared" si="5"/>
        <v>10046.130189646336</v>
      </c>
      <c r="G51" s="24" t="s">
        <v>74</v>
      </c>
    </row>
    <row r="53" spans="2:7">
      <c r="B53" s="2"/>
      <c r="C53" s="2"/>
      <c r="D53" s="2"/>
      <c r="E53" s="2"/>
    </row>
    <row r="54" spans="2:7">
      <c r="B54" s="2"/>
      <c r="C54" s="2"/>
      <c r="D54" s="2"/>
      <c r="E54" s="2"/>
    </row>
  </sheetData>
  <sortState xmlns:xlrd2="http://schemas.microsoft.com/office/spreadsheetml/2017/richdata2" ref="A1:G2">
    <sortCondition ref="D1:D2"/>
  </sortState>
  <mergeCells count="2">
    <mergeCell ref="B2:G2"/>
    <mergeCell ref="I23:K23"/>
  </mergeCells>
  <conditionalFormatting sqref="B7:E8 G8 B35:E35 B41:E4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7002-E854-4A29-A250-1915F8C0D2B9}">
  <dimension ref="A1:Q54"/>
  <sheetViews>
    <sheetView topLeftCell="A43" zoomScale="80" zoomScaleNormal="80" workbookViewId="0">
      <selection activeCell="A31" sqref="A31:A33"/>
    </sheetView>
  </sheetViews>
  <sheetFormatPr defaultColWidth="18.26953125" defaultRowHeight="14.5"/>
  <cols>
    <col min="1" max="1" width="32.6328125" customWidth="1"/>
    <col min="3" max="3" width="33.54296875" customWidth="1"/>
  </cols>
  <sheetData>
    <row r="1" spans="1:17" ht="17">
      <c r="A1" s="60" t="s">
        <v>72</v>
      </c>
      <c r="B1" s="208" t="s">
        <v>0</v>
      </c>
      <c r="C1" s="205" t="s">
        <v>1</v>
      </c>
      <c r="D1" s="206" t="s">
        <v>2</v>
      </c>
      <c r="E1" s="207" t="s">
        <v>3</v>
      </c>
      <c r="F1" s="205" t="s">
        <v>4</v>
      </c>
      <c r="G1" s="207" t="s">
        <v>5</v>
      </c>
      <c r="H1" s="207" t="s">
        <v>6</v>
      </c>
      <c r="I1" s="211" t="s">
        <v>7</v>
      </c>
      <c r="J1" s="207" t="s">
        <v>8</v>
      </c>
      <c r="K1" s="207" t="s">
        <v>9</v>
      </c>
      <c r="L1" s="207" t="s">
        <v>10</v>
      </c>
      <c r="M1" s="212" t="s">
        <v>11</v>
      </c>
      <c r="N1" s="207" t="s">
        <v>14</v>
      </c>
      <c r="O1" s="205" t="s">
        <v>16</v>
      </c>
      <c r="P1" s="205" t="s">
        <v>17</v>
      </c>
      <c r="Q1" s="205" t="s">
        <v>18</v>
      </c>
    </row>
    <row r="2" spans="1:17" ht="17">
      <c r="A2" s="60" t="s">
        <v>198</v>
      </c>
      <c r="B2" s="135" t="s">
        <v>173</v>
      </c>
      <c r="C2" s="15" t="s">
        <v>199</v>
      </c>
      <c r="D2" s="34">
        <v>45302</v>
      </c>
      <c r="E2" s="3">
        <v>40000</v>
      </c>
      <c r="F2" s="15" t="s">
        <v>22</v>
      </c>
      <c r="G2" s="3">
        <v>40000</v>
      </c>
      <c r="H2" s="3">
        <v>15500</v>
      </c>
      <c r="I2" s="220">
        <v>38.75</v>
      </c>
      <c r="J2" s="3">
        <v>30952</v>
      </c>
      <c r="K2" s="3">
        <v>40000</v>
      </c>
      <c r="L2" s="3">
        <v>30952</v>
      </c>
      <c r="M2" s="210">
        <v>167.31</v>
      </c>
      <c r="N2" s="3">
        <v>239.07716215408522</v>
      </c>
      <c r="O2" s="5" t="s">
        <v>44</v>
      </c>
      <c r="P2" s="58" t="s">
        <v>20</v>
      </c>
      <c r="Q2" s="209" t="s">
        <v>200</v>
      </c>
    </row>
    <row r="3" spans="1:17" ht="15.5">
      <c r="A3" s="84" t="s">
        <v>201</v>
      </c>
      <c r="B3" s="135" t="s">
        <v>202</v>
      </c>
      <c r="C3" s="15"/>
      <c r="D3" s="34">
        <v>44729</v>
      </c>
      <c r="E3" s="3">
        <v>45000</v>
      </c>
      <c r="F3" s="15" t="s">
        <v>22</v>
      </c>
      <c r="G3" s="3">
        <v>45000</v>
      </c>
      <c r="H3" s="3">
        <v>31700</v>
      </c>
      <c r="I3" s="220">
        <v>70.444444444444443</v>
      </c>
      <c r="J3" s="3">
        <v>63450</v>
      </c>
      <c r="K3" s="3">
        <v>45000</v>
      </c>
      <c r="L3" s="3">
        <v>63450</v>
      </c>
      <c r="M3" s="210">
        <v>150</v>
      </c>
      <c r="N3" s="3">
        <v>300</v>
      </c>
      <c r="O3" s="5" t="s">
        <v>44</v>
      </c>
      <c r="P3" s="58">
        <v>402</v>
      </c>
      <c r="Q3" s="209" t="s">
        <v>203</v>
      </c>
    </row>
    <row r="4" spans="1:17">
      <c r="B4" s="135" t="s">
        <v>204</v>
      </c>
      <c r="C4" s="15" t="s">
        <v>205</v>
      </c>
      <c r="D4" s="34">
        <v>45532</v>
      </c>
      <c r="E4" s="3">
        <v>193000</v>
      </c>
      <c r="F4" s="15" t="s">
        <v>22</v>
      </c>
      <c r="G4" s="3">
        <v>193000</v>
      </c>
      <c r="H4" s="3">
        <v>77200</v>
      </c>
      <c r="I4" s="220">
        <v>40</v>
      </c>
      <c r="J4" s="3">
        <v>154413</v>
      </c>
      <c r="K4" s="3">
        <v>183828</v>
      </c>
      <c r="L4" s="3">
        <v>145241</v>
      </c>
      <c r="M4" s="210">
        <v>435</v>
      </c>
      <c r="N4" s="3">
        <v>422.59310344827588</v>
      </c>
      <c r="O4" s="5" t="s">
        <v>44</v>
      </c>
      <c r="P4" s="58" t="s">
        <v>206</v>
      </c>
      <c r="Q4" s="209" t="s">
        <v>207</v>
      </c>
    </row>
    <row r="5" spans="1:17">
      <c r="B5" s="135" t="s">
        <v>210</v>
      </c>
      <c r="C5" s="15"/>
      <c r="D5" s="34">
        <v>44692</v>
      </c>
      <c r="E5" s="3">
        <v>36000</v>
      </c>
      <c r="F5" s="15" t="s">
        <v>22</v>
      </c>
      <c r="G5" s="3">
        <v>36000</v>
      </c>
      <c r="H5" s="3">
        <v>36000</v>
      </c>
      <c r="I5" s="220">
        <v>95</v>
      </c>
      <c r="J5" s="3">
        <v>72071</v>
      </c>
      <c r="K5" s="3">
        <v>36000</v>
      </c>
      <c r="L5" s="3">
        <v>72071</v>
      </c>
      <c r="M5" s="210">
        <v>75</v>
      </c>
      <c r="N5" s="3">
        <v>480</v>
      </c>
      <c r="O5" s="5" t="s">
        <v>44</v>
      </c>
      <c r="P5" s="58">
        <v>402</v>
      </c>
      <c r="Q5" s="209" t="s">
        <v>211</v>
      </c>
    </row>
    <row r="6" spans="1:17">
      <c r="B6" s="135" t="s">
        <v>212</v>
      </c>
      <c r="C6" s="15" t="s">
        <v>213</v>
      </c>
      <c r="D6" s="34">
        <v>45210</v>
      </c>
      <c r="E6" s="3">
        <v>90000</v>
      </c>
      <c r="F6" s="15" t="s">
        <v>22</v>
      </c>
      <c r="G6" s="3">
        <v>90000</v>
      </c>
      <c r="H6" s="3">
        <v>44700</v>
      </c>
      <c r="I6" s="220">
        <v>49.666666666666664</v>
      </c>
      <c r="J6" s="3">
        <v>89459</v>
      </c>
      <c r="K6" s="3">
        <v>61041</v>
      </c>
      <c r="L6" s="3">
        <v>60500</v>
      </c>
      <c r="M6" s="210">
        <v>121</v>
      </c>
      <c r="N6" s="3">
        <v>504.47107438016531</v>
      </c>
      <c r="O6" s="5" t="s">
        <v>44</v>
      </c>
      <c r="P6" s="58" t="s">
        <v>206</v>
      </c>
      <c r="Q6" s="209" t="s">
        <v>214</v>
      </c>
    </row>
    <row r="7" spans="1:17">
      <c r="B7" s="135" t="s">
        <v>215</v>
      </c>
      <c r="C7" s="15" t="s">
        <v>216</v>
      </c>
      <c r="D7" s="34">
        <v>45191</v>
      </c>
      <c r="E7" s="3">
        <v>131000</v>
      </c>
      <c r="F7" s="15" t="s">
        <v>22</v>
      </c>
      <c r="G7" s="3">
        <v>131000</v>
      </c>
      <c r="H7" s="3">
        <v>65800</v>
      </c>
      <c r="I7" s="220">
        <v>50.229007633587784</v>
      </c>
      <c r="J7" s="3">
        <v>131695</v>
      </c>
      <c r="K7" s="3">
        <v>72229</v>
      </c>
      <c r="L7" s="3">
        <v>72924</v>
      </c>
      <c r="M7" s="210">
        <v>128</v>
      </c>
      <c r="N7" s="3">
        <v>564.2890625</v>
      </c>
      <c r="O7" s="5" t="s">
        <v>44</v>
      </c>
      <c r="P7" s="58" t="s">
        <v>206</v>
      </c>
      <c r="Q7" s="209" t="s">
        <v>214</v>
      </c>
    </row>
    <row r="8" spans="1:17">
      <c r="B8" s="213"/>
      <c r="C8" s="215"/>
      <c r="D8" s="216" t="s">
        <v>34</v>
      </c>
      <c r="E8" s="217">
        <f>SUM(E2:E7)</f>
        <v>535000</v>
      </c>
      <c r="F8" s="215"/>
      <c r="G8" s="217">
        <f>SUM(G2:G7)</f>
        <v>535000</v>
      </c>
      <c r="H8" s="217">
        <v>358400</v>
      </c>
      <c r="I8" s="220"/>
      <c r="J8" s="217">
        <f>SUM(J2:J7)</f>
        <v>542040</v>
      </c>
      <c r="K8" s="217">
        <f>SUM(K2:K7)</f>
        <v>438098</v>
      </c>
      <c r="L8" s="217">
        <f>SUM(L2:L7)</f>
        <v>445138</v>
      </c>
      <c r="M8" s="219">
        <f>SUM(M2:M7)</f>
        <v>1076.31</v>
      </c>
      <c r="N8" s="217"/>
      <c r="O8" s="215"/>
      <c r="P8" s="215"/>
      <c r="Q8" s="215"/>
    </row>
    <row r="9" spans="1:17">
      <c r="B9" s="213"/>
      <c r="C9" s="215"/>
      <c r="D9" s="216"/>
      <c r="E9" s="217"/>
      <c r="F9" s="215"/>
      <c r="G9" s="217"/>
      <c r="H9" s="217">
        <f>SUM(H2:H8)</f>
        <v>629300</v>
      </c>
      <c r="I9" s="220">
        <v>50.836879432624116</v>
      </c>
      <c r="J9" s="217"/>
      <c r="K9" s="217"/>
      <c r="L9" s="135"/>
      <c r="M9" s="221" t="s">
        <v>36</v>
      </c>
      <c r="N9" s="219"/>
      <c r="O9" s="215"/>
      <c r="P9" s="215"/>
      <c r="Q9" s="215"/>
    </row>
    <row r="10" spans="1:17" ht="15.5">
      <c r="B10" s="214"/>
      <c r="C10" s="215"/>
      <c r="D10" s="216"/>
      <c r="E10" s="217"/>
      <c r="F10" s="215"/>
      <c r="G10" s="217"/>
      <c r="H10" s="217"/>
      <c r="I10" s="218"/>
      <c r="J10" s="217"/>
      <c r="K10" s="217"/>
      <c r="L10" s="135"/>
      <c r="M10" s="221" t="s">
        <v>38</v>
      </c>
      <c r="N10" s="222">
        <f>K8/M8</f>
        <v>407.03700606702535</v>
      </c>
      <c r="O10" s="261" t="s">
        <v>74</v>
      </c>
      <c r="P10" s="215"/>
      <c r="Q10" s="215"/>
    </row>
    <row r="11" spans="1:17">
      <c r="B11" s="213"/>
      <c r="C11" s="223"/>
      <c r="D11" s="224"/>
      <c r="E11" s="225"/>
      <c r="F11" s="223"/>
      <c r="G11" s="225"/>
      <c r="H11" s="225"/>
      <c r="I11" s="226"/>
      <c r="J11" s="225"/>
      <c r="K11" s="225"/>
      <c r="L11" s="225"/>
      <c r="M11" s="227"/>
      <c r="N11" s="225"/>
      <c r="O11" s="223"/>
      <c r="P11" s="223"/>
      <c r="Q11" s="223"/>
    </row>
    <row r="13" spans="1:17" ht="17">
      <c r="A13" s="60" t="s">
        <v>72</v>
      </c>
      <c r="B13" s="274" t="s">
        <v>0</v>
      </c>
      <c r="C13" s="25" t="s">
        <v>1</v>
      </c>
      <c r="D13" s="26" t="s">
        <v>2</v>
      </c>
      <c r="E13" s="275" t="s">
        <v>3</v>
      </c>
      <c r="F13" s="25" t="s">
        <v>4</v>
      </c>
      <c r="G13" s="275" t="s">
        <v>5</v>
      </c>
      <c r="H13" s="275" t="s">
        <v>6</v>
      </c>
      <c r="I13" s="276" t="s">
        <v>7</v>
      </c>
      <c r="J13" s="275" t="s">
        <v>8</v>
      </c>
      <c r="K13" s="275" t="s">
        <v>9</v>
      </c>
      <c r="L13" s="275" t="s">
        <v>10</v>
      </c>
      <c r="M13" s="277" t="s">
        <v>11</v>
      </c>
      <c r="N13" s="275" t="s">
        <v>14</v>
      </c>
      <c r="O13" s="25" t="s">
        <v>16</v>
      </c>
      <c r="P13" s="25" t="s">
        <v>17</v>
      </c>
      <c r="Q13" s="25" t="s">
        <v>18</v>
      </c>
    </row>
    <row r="14" spans="1:17" ht="17">
      <c r="A14" s="60" t="s">
        <v>198</v>
      </c>
      <c r="B14" s="89" t="s">
        <v>217</v>
      </c>
      <c r="C14" s="109" t="s">
        <v>218</v>
      </c>
      <c r="D14" s="123">
        <v>44943</v>
      </c>
      <c r="E14" s="111">
        <v>150000</v>
      </c>
      <c r="F14" s="109" t="s">
        <v>22</v>
      </c>
      <c r="G14" s="111">
        <v>150000</v>
      </c>
      <c r="H14" s="111">
        <v>76200</v>
      </c>
      <c r="I14" s="234">
        <v>50.8</v>
      </c>
      <c r="J14" s="111">
        <v>152433</v>
      </c>
      <c r="K14" s="111">
        <v>32767</v>
      </c>
      <c r="L14" s="111">
        <v>35200</v>
      </c>
      <c r="M14" s="235">
        <v>100</v>
      </c>
      <c r="N14" s="111">
        <v>327.67</v>
      </c>
      <c r="O14" s="88" t="s">
        <v>44</v>
      </c>
      <c r="P14" s="87" t="s">
        <v>206</v>
      </c>
      <c r="Q14" s="236" t="s">
        <v>219</v>
      </c>
    </row>
    <row r="15" spans="1:17" ht="15.5">
      <c r="A15" s="84" t="s">
        <v>220</v>
      </c>
      <c r="B15" s="89" t="s">
        <v>221</v>
      </c>
      <c r="C15" s="109" t="s">
        <v>222</v>
      </c>
      <c r="D15" s="123">
        <v>44800</v>
      </c>
      <c r="E15" s="111">
        <v>188000</v>
      </c>
      <c r="F15" s="109" t="s">
        <v>22</v>
      </c>
      <c r="G15" s="111">
        <v>188000</v>
      </c>
      <c r="H15" s="111">
        <v>102500</v>
      </c>
      <c r="I15" s="234">
        <v>54.521276595744681</v>
      </c>
      <c r="J15" s="111">
        <v>210733</v>
      </c>
      <c r="K15" s="111">
        <v>72523</v>
      </c>
      <c r="L15" s="111">
        <v>95256</v>
      </c>
      <c r="M15" s="235">
        <v>294</v>
      </c>
      <c r="N15" s="111">
        <v>246.67687074829931</v>
      </c>
      <c r="O15" s="88" t="s">
        <v>44</v>
      </c>
      <c r="P15" s="87" t="s">
        <v>206</v>
      </c>
      <c r="Q15" s="236" t="s">
        <v>223</v>
      </c>
    </row>
    <row r="16" spans="1:17" ht="15.5">
      <c r="B16" s="89" t="s">
        <v>224</v>
      </c>
      <c r="C16" s="109" t="s">
        <v>225</v>
      </c>
      <c r="D16" s="123">
        <v>44823</v>
      </c>
      <c r="E16" s="111">
        <v>120000</v>
      </c>
      <c r="F16" s="109" t="s">
        <v>22</v>
      </c>
      <c r="G16" s="111">
        <v>120000</v>
      </c>
      <c r="H16" s="111">
        <v>51300</v>
      </c>
      <c r="I16" s="234">
        <v>42.75</v>
      </c>
      <c r="J16" s="111">
        <v>118170</v>
      </c>
      <c r="K16" s="111">
        <v>82830</v>
      </c>
      <c r="L16" s="111">
        <v>81000</v>
      </c>
      <c r="M16" s="235">
        <v>200</v>
      </c>
      <c r="N16" s="111">
        <v>414.15</v>
      </c>
      <c r="O16" s="88" t="s">
        <v>44</v>
      </c>
      <c r="P16" s="87" t="s">
        <v>206</v>
      </c>
      <c r="Q16" s="236" t="s">
        <v>223</v>
      </c>
    </row>
    <row r="17" spans="1:17" ht="15.5">
      <c r="B17" s="89" t="s">
        <v>226</v>
      </c>
      <c r="C17" s="109" t="s">
        <v>227</v>
      </c>
      <c r="D17" s="123">
        <v>44693</v>
      </c>
      <c r="E17" s="111">
        <v>185000</v>
      </c>
      <c r="F17" s="109" t="s">
        <v>22</v>
      </c>
      <c r="G17" s="111">
        <v>185000</v>
      </c>
      <c r="H17" s="111">
        <v>50300</v>
      </c>
      <c r="I17" s="234">
        <v>27.189189189189189</v>
      </c>
      <c r="J17" s="111">
        <v>173167</v>
      </c>
      <c r="K17" s="111">
        <v>61648</v>
      </c>
      <c r="L17" s="111">
        <v>49815</v>
      </c>
      <c r="M17" s="235">
        <v>123</v>
      </c>
      <c r="N17" s="111">
        <v>501.20325203252031</v>
      </c>
      <c r="O17" s="88" t="s">
        <v>44</v>
      </c>
      <c r="P17" s="87" t="s">
        <v>206</v>
      </c>
      <c r="Q17" s="236" t="s">
        <v>223</v>
      </c>
    </row>
    <row r="18" spans="1:17" ht="15.5">
      <c r="B18" s="89" t="s">
        <v>91</v>
      </c>
      <c r="C18" s="109" t="s">
        <v>228</v>
      </c>
      <c r="D18" s="123">
        <v>45131</v>
      </c>
      <c r="E18" s="111">
        <v>16000</v>
      </c>
      <c r="F18" s="109" t="s">
        <v>22</v>
      </c>
      <c r="G18" s="111">
        <v>16000</v>
      </c>
      <c r="H18" s="111">
        <v>9400</v>
      </c>
      <c r="I18" s="234">
        <v>58.75</v>
      </c>
      <c r="J18" s="111">
        <v>18750</v>
      </c>
      <c r="K18" s="111">
        <v>16000</v>
      </c>
      <c r="L18" s="111">
        <v>18750</v>
      </c>
      <c r="M18" s="235">
        <v>150</v>
      </c>
      <c r="N18" s="111">
        <v>106.66666666666667</v>
      </c>
      <c r="O18" s="88" t="s">
        <v>44</v>
      </c>
      <c r="P18" s="87" t="s">
        <v>20</v>
      </c>
      <c r="Q18" s="236" t="s">
        <v>219</v>
      </c>
    </row>
    <row r="19" spans="1:17" ht="15.5">
      <c r="B19" s="89" t="s">
        <v>229</v>
      </c>
      <c r="C19" s="109" t="s">
        <v>230</v>
      </c>
      <c r="D19" s="123">
        <v>44916</v>
      </c>
      <c r="E19" s="111">
        <v>245000</v>
      </c>
      <c r="F19" s="109" t="s">
        <v>22</v>
      </c>
      <c r="G19" s="111">
        <v>245000</v>
      </c>
      <c r="H19" s="111">
        <v>100700</v>
      </c>
      <c r="I19" s="234">
        <v>41.102040816326529</v>
      </c>
      <c r="J19" s="111">
        <v>246204</v>
      </c>
      <c r="K19" s="111">
        <v>114802</v>
      </c>
      <c r="L19" s="111">
        <v>116006</v>
      </c>
      <c r="M19" s="235">
        <v>296.69</v>
      </c>
      <c r="N19" s="111">
        <v>386.94260002022315</v>
      </c>
      <c r="O19" s="90" t="s">
        <v>231</v>
      </c>
      <c r="P19" s="87" t="s">
        <v>206</v>
      </c>
      <c r="Q19" s="236" t="s">
        <v>223</v>
      </c>
    </row>
    <row r="20" spans="1:17" ht="15.5">
      <c r="B20" s="89" t="s">
        <v>232</v>
      </c>
      <c r="C20" s="109" t="s">
        <v>233</v>
      </c>
      <c r="D20" s="123">
        <v>45694</v>
      </c>
      <c r="E20" s="111">
        <v>238300</v>
      </c>
      <c r="F20" s="109" t="s">
        <v>22</v>
      </c>
      <c r="G20" s="111">
        <v>238300</v>
      </c>
      <c r="H20" s="111">
        <v>97900</v>
      </c>
      <c r="I20" s="234">
        <v>41.082668904741922</v>
      </c>
      <c r="J20" s="111">
        <v>195773</v>
      </c>
      <c r="K20" s="111">
        <v>139396</v>
      </c>
      <c r="L20" s="111">
        <v>96869</v>
      </c>
      <c r="M20" s="235">
        <v>157</v>
      </c>
      <c r="N20" s="111">
        <v>887.87261146496814</v>
      </c>
      <c r="O20" s="88" t="s">
        <v>44</v>
      </c>
      <c r="P20" s="87" t="s">
        <v>206</v>
      </c>
      <c r="Q20" s="236" t="s">
        <v>219</v>
      </c>
    </row>
    <row r="21" spans="1:17" ht="15.5">
      <c r="B21" s="89" t="s">
        <v>234</v>
      </c>
      <c r="C21" s="109" t="s">
        <v>235</v>
      </c>
      <c r="D21" s="123">
        <v>45327</v>
      </c>
      <c r="E21" s="111">
        <v>107000</v>
      </c>
      <c r="F21" s="109" t="s">
        <v>22</v>
      </c>
      <c r="G21" s="111">
        <v>107000</v>
      </c>
      <c r="H21" s="111">
        <v>26300</v>
      </c>
      <c r="I21" s="234">
        <v>24.579439252336449</v>
      </c>
      <c r="J21" s="111">
        <v>103321</v>
      </c>
      <c r="K21" s="111">
        <v>107000</v>
      </c>
      <c r="L21" s="111">
        <v>101250</v>
      </c>
      <c r="M21" s="235">
        <v>250</v>
      </c>
      <c r="N21" s="111">
        <v>428</v>
      </c>
      <c r="O21" s="88" t="s">
        <v>44</v>
      </c>
      <c r="P21" s="87" t="s">
        <v>20</v>
      </c>
      <c r="Q21" s="236" t="s">
        <v>236</v>
      </c>
    </row>
    <row r="22" spans="1:17" ht="15.5">
      <c r="B22" s="89" t="s">
        <v>232</v>
      </c>
      <c r="C22" s="109" t="s">
        <v>233</v>
      </c>
      <c r="D22" s="123">
        <v>44748</v>
      </c>
      <c r="E22" s="111">
        <v>182600</v>
      </c>
      <c r="F22" s="109" t="s">
        <v>22</v>
      </c>
      <c r="G22" s="111">
        <v>182600</v>
      </c>
      <c r="H22" s="111">
        <v>79600</v>
      </c>
      <c r="I22" s="234">
        <v>43.592552026286967</v>
      </c>
      <c r="J22" s="111">
        <v>159251</v>
      </c>
      <c r="K22" s="111">
        <v>78613</v>
      </c>
      <c r="L22" s="111">
        <v>55264</v>
      </c>
      <c r="M22" s="235">
        <v>157</v>
      </c>
      <c r="N22" s="111">
        <v>500.71974522292993</v>
      </c>
      <c r="O22" s="88" t="s">
        <v>44</v>
      </c>
      <c r="P22" s="87" t="s">
        <v>206</v>
      </c>
      <c r="Q22" s="236" t="s">
        <v>219</v>
      </c>
    </row>
    <row r="23" spans="1:17" ht="15.5">
      <c r="B23" s="89" t="s">
        <v>237</v>
      </c>
      <c r="C23" s="109" t="s">
        <v>238</v>
      </c>
      <c r="D23" s="123">
        <v>45618</v>
      </c>
      <c r="E23" s="111">
        <v>250000</v>
      </c>
      <c r="F23" s="109" t="s">
        <v>22</v>
      </c>
      <c r="G23" s="111">
        <v>250000</v>
      </c>
      <c r="H23" s="111">
        <v>85700</v>
      </c>
      <c r="I23" s="234">
        <v>34.28</v>
      </c>
      <c r="J23" s="111">
        <v>171346</v>
      </c>
      <c r="K23" s="111">
        <v>113400</v>
      </c>
      <c r="L23" s="111">
        <v>34746</v>
      </c>
      <c r="M23" s="235">
        <v>98.71</v>
      </c>
      <c r="N23" s="111">
        <v>1148.8197750987742</v>
      </c>
      <c r="O23" s="88" t="s">
        <v>44</v>
      </c>
      <c r="P23" s="87" t="s">
        <v>206</v>
      </c>
      <c r="Q23" s="236" t="s">
        <v>219</v>
      </c>
    </row>
    <row r="24" spans="1:17" ht="15.5">
      <c r="B24" s="89" t="s">
        <v>239</v>
      </c>
      <c r="C24" s="109" t="s">
        <v>240</v>
      </c>
      <c r="D24" s="123">
        <v>44755</v>
      </c>
      <c r="E24" s="111">
        <v>150000</v>
      </c>
      <c r="F24" s="109" t="s">
        <v>22</v>
      </c>
      <c r="G24" s="111">
        <v>150000</v>
      </c>
      <c r="H24" s="111">
        <v>71900</v>
      </c>
      <c r="I24" s="234">
        <v>47.93333333333333</v>
      </c>
      <c r="J24" s="111">
        <v>157051</v>
      </c>
      <c r="K24" s="111">
        <v>89137</v>
      </c>
      <c r="L24" s="111">
        <v>96188</v>
      </c>
      <c r="M24" s="235">
        <v>475</v>
      </c>
      <c r="N24" s="111">
        <v>187.65684210526317</v>
      </c>
      <c r="O24" s="88" t="s">
        <v>44</v>
      </c>
      <c r="P24" s="87" t="s">
        <v>206</v>
      </c>
      <c r="Q24" s="236" t="s">
        <v>241</v>
      </c>
    </row>
    <row r="25" spans="1:17" ht="15.5">
      <c r="B25" s="89" t="s">
        <v>242</v>
      </c>
      <c r="C25" s="109" t="s">
        <v>243</v>
      </c>
      <c r="D25" s="123">
        <v>45611</v>
      </c>
      <c r="E25" s="111">
        <v>195000</v>
      </c>
      <c r="F25" s="109" t="s">
        <v>22</v>
      </c>
      <c r="G25" s="111">
        <v>195000</v>
      </c>
      <c r="H25" s="111">
        <v>78400</v>
      </c>
      <c r="I25" s="234">
        <v>40.205128205128204</v>
      </c>
      <c r="J25" s="111">
        <v>156865</v>
      </c>
      <c r="K25" s="111">
        <v>96723</v>
      </c>
      <c r="L25" s="111">
        <v>58588</v>
      </c>
      <c r="M25" s="235">
        <v>80</v>
      </c>
      <c r="N25" s="111">
        <v>1209.0374999999999</v>
      </c>
      <c r="O25" s="88" t="s">
        <v>44</v>
      </c>
      <c r="P25" s="87" t="s">
        <v>206</v>
      </c>
      <c r="Q25" s="236" t="s">
        <v>219</v>
      </c>
    </row>
    <row r="26" spans="1:17" ht="15.5">
      <c r="B26" s="255"/>
      <c r="C26" s="255"/>
      <c r="D26" s="256" t="s">
        <v>34</v>
      </c>
      <c r="E26" s="257">
        <v>2026900</v>
      </c>
      <c r="F26" s="255"/>
      <c r="G26" s="257">
        <v>2026900</v>
      </c>
      <c r="H26" s="257">
        <v>830200</v>
      </c>
      <c r="I26" s="258"/>
      <c r="J26" s="257">
        <v>1863064</v>
      </c>
      <c r="K26" s="257">
        <v>1004839</v>
      </c>
      <c r="L26" s="257">
        <v>838932</v>
      </c>
      <c r="M26" s="259">
        <v>2381.4</v>
      </c>
      <c r="N26" s="257"/>
      <c r="O26" s="255"/>
      <c r="P26" s="255"/>
      <c r="Q26" s="255"/>
    </row>
    <row r="27" spans="1:17" ht="15.5">
      <c r="B27" s="255"/>
      <c r="C27" s="255"/>
      <c r="D27" s="256"/>
      <c r="E27" s="257"/>
      <c r="F27" s="255"/>
      <c r="G27" s="257"/>
      <c r="H27" s="257" t="s">
        <v>35</v>
      </c>
      <c r="I27" s="258">
        <v>40.942636699094265</v>
      </c>
      <c r="J27" s="257"/>
      <c r="K27" s="257"/>
      <c r="L27" s="237"/>
      <c r="M27" s="228" t="s">
        <v>36</v>
      </c>
      <c r="N27" s="259"/>
      <c r="O27" s="255"/>
      <c r="P27" s="255"/>
      <c r="Q27" s="255"/>
    </row>
    <row r="28" spans="1:17" ht="15.5">
      <c r="B28" s="255"/>
      <c r="C28" s="255"/>
      <c r="D28" s="256"/>
      <c r="E28" s="257"/>
      <c r="F28" s="255"/>
      <c r="G28" s="257"/>
      <c r="H28" s="257"/>
      <c r="I28" s="258"/>
      <c r="J28" s="257"/>
      <c r="K28" s="257"/>
      <c r="L28" s="237"/>
      <c r="M28" s="228" t="s">
        <v>38</v>
      </c>
      <c r="N28" s="260">
        <v>421.9530528260687</v>
      </c>
      <c r="O28" s="261" t="s">
        <v>74</v>
      </c>
      <c r="P28" s="255"/>
      <c r="Q28" s="255"/>
    </row>
    <row r="31" spans="1:17" ht="17">
      <c r="A31" s="60" t="s">
        <v>72</v>
      </c>
      <c r="B31" s="25" t="s">
        <v>0</v>
      </c>
      <c r="C31" s="262" t="s">
        <v>1</v>
      </c>
      <c r="D31" s="263" t="s">
        <v>2</v>
      </c>
      <c r="E31" s="264" t="s">
        <v>3</v>
      </c>
      <c r="F31" s="262" t="s">
        <v>4</v>
      </c>
      <c r="G31" s="264" t="s">
        <v>5</v>
      </c>
      <c r="H31" s="264" t="s">
        <v>6</v>
      </c>
      <c r="I31" s="265" t="s">
        <v>7</v>
      </c>
      <c r="J31" s="264" t="s">
        <v>8</v>
      </c>
      <c r="K31" s="264" t="s">
        <v>9</v>
      </c>
      <c r="L31" s="264" t="s">
        <v>10</v>
      </c>
      <c r="M31" s="266" t="s">
        <v>11</v>
      </c>
      <c r="N31" s="264" t="s">
        <v>14</v>
      </c>
      <c r="O31" s="262" t="s">
        <v>16</v>
      </c>
      <c r="P31" s="262" t="s">
        <v>17</v>
      </c>
      <c r="Q31" s="262" t="s">
        <v>18</v>
      </c>
    </row>
    <row r="32" spans="1:17" ht="17">
      <c r="A32" s="60" t="s">
        <v>198</v>
      </c>
      <c r="B32" s="237" t="s">
        <v>212</v>
      </c>
      <c r="C32" s="109" t="s">
        <v>213</v>
      </c>
      <c r="D32" s="123">
        <v>45210</v>
      </c>
      <c r="E32" s="111">
        <v>90000</v>
      </c>
      <c r="F32" s="109" t="s">
        <v>22</v>
      </c>
      <c r="G32" s="111">
        <v>90000</v>
      </c>
      <c r="H32" s="111">
        <v>44700</v>
      </c>
      <c r="I32" s="234">
        <v>49.666666666666664</v>
      </c>
      <c r="J32" s="111">
        <v>89459</v>
      </c>
      <c r="K32" s="111">
        <v>61041</v>
      </c>
      <c r="L32" s="111">
        <v>60500</v>
      </c>
      <c r="M32" s="235">
        <v>121</v>
      </c>
      <c r="N32" s="111">
        <v>504.47107438016531</v>
      </c>
      <c r="O32" s="88" t="s">
        <v>44</v>
      </c>
      <c r="P32" s="87" t="s">
        <v>206</v>
      </c>
      <c r="Q32" s="236" t="s">
        <v>214</v>
      </c>
    </row>
    <row r="33" spans="1:17" ht="15.5">
      <c r="A33" s="84" t="s">
        <v>244</v>
      </c>
      <c r="B33" s="237" t="s">
        <v>215</v>
      </c>
      <c r="C33" s="109" t="s">
        <v>216</v>
      </c>
      <c r="D33" s="123">
        <v>45191</v>
      </c>
      <c r="E33" s="111">
        <v>131000</v>
      </c>
      <c r="F33" s="109" t="s">
        <v>22</v>
      </c>
      <c r="G33" s="111">
        <v>131000</v>
      </c>
      <c r="H33" s="111">
        <v>65800</v>
      </c>
      <c r="I33" s="234">
        <v>50.229007633587784</v>
      </c>
      <c r="J33" s="111">
        <v>131695</v>
      </c>
      <c r="K33" s="111">
        <v>72229</v>
      </c>
      <c r="L33" s="111">
        <v>72924</v>
      </c>
      <c r="M33" s="235">
        <v>128</v>
      </c>
      <c r="N33" s="111">
        <v>564.2890625</v>
      </c>
      <c r="O33" s="88" t="s">
        <v>44</v>
      </c>
      <c r="P33" s="87" t="s">
        <v>206</v>
      </c>
      <c r="Q33" s="236" t="s">
        <v>214</v>
      </c>
    </row>
    <row r="34" spans="1:17" ht="15.5">
      <c r="B34" s="89" t="s">
        <v>232</v>
      </c>
      <c r="C34" s="109" t="s">
        <v>233</v>
      </c>
      <c r="D34" s="123">
        <v>44748</v>
      </c>
      <c r="E34" s="111">
        <v>182600</v>
      </c>
      <c r="F34" s="109" t="s">
        <v>22</v>
      </c>
      <c r="G34" s="111">
        <v>182600</v>
      </c>
      <c r="H34" s="111">
        <v>79600</v>
      </c>
      <c r="I34" s="234">
        <v>43.592552026286967</v>
      </c>
      <c r="J34" s="111">
        <v>159251</v>
      </c>
      <c r="K34" s="111">
        <v>78613</v>
      </c>
      <c r="L34" s="111">
        <v>55264</v>
      </c>
      <c r="M34" s="235">
        <v>157</v>
      </c>
      <c r="N34" s="111">
        <v>500.71974522292993</v>
      </c>
      <c r="O34" s="88" t="s">
        <v>44</v>
      </c>
      <c r="P34" s="87" t="s">
        <v>206</v>
      </c>
      <c r="Q34" s="236" t="s">
        <v>219</v>
      </c>
    </row>
    <row r="35" spans="1:17" ht="15.5">
      <c r="B35" s="89" t="s">
        <v>232</v>
      </c>
      <c r="C35" s="109" t="s">
        <v>233</v>
      </c>
      <c r="D35" s="123">
        <v>45694</v>
      </c>
      <c r="E35" s="111">
        <v>238300</v>
      </c>
      <c r="F35" s="109" t="s">
        <v>22</v>
      </c>
      <c r="G35" s="111">
        <v>238300</v>
      </c>
      <c r="H35" s="111">
        <v>97900</v>
      </c>
      <c r="I35" s="234">
        <v>41.082668904741922</v>
      </c>
      <c r="J35" s="111">
        <v>195773</v>
      </c>
      <c r="K35" s="111">
        <v>139396</v>
      </c>
      <c r="L35" s="111">
        <v>96869</v>
      </c>
      <c r="M35" s="235">
        <v>157</v>
      </c>
      <c r="N35" s="111">
        <v>887.87261146496814</v>
      </c>
      <c r="O35" s="88" t="s">
        <v>44</v>
      </c>
      <c r="P35" s="87" t="s">
        <v>206</v>
      </c>
      <c r="Q35" s="236" t="s">
        <v>219</v>
      </c>
    </row>
    <row r="36" spans="1:17" ht="15.5">
      <c r="B36" s="89" t="s">
        <v>237</v>
      </c>
      <c r="C36" s="109" t="s">
        <v>238</v>
      </c>
      <c r="D36" s="123">
        <v>45618</v>
      </c>
      <c r="E36" s="111">
        <v>250000</v>
      </c>
      <c r="F36" s="109" t="s">
        <v>22</v>
      </c>
      <c r="G36" s="111">
        <v>250000</v>
      </c>
      <c r="H36" s="111">
        <v>85700</v>
      </c>
      <c r="I36" s="234">
        <v>34.28</v>
      </c>
      <c r="J36" s="111">
        <v>171346</v>
      </c>
      <c r="K36" s="111">
        <v>113400</v>
      </c>
      <c r="L36" s="111">
        <v>34746</v>
      </c>
      <c r="M36" s="235">
        <v>98.71</v>
      </c>
      <c r="N36" s="111">
        <v>1148.8197750987742</v>
      </c>
      <c r="O36" s="88" t="s">
        <v>44</v>
      </c>
      <c r="P36" s="87" t="s">
        <v>206</v>
      </c>
      <c r="Q36" s="236" t="s">
        <v>219</v>
      </c>
    </row>
    <row r="37" spans="1:17" ht="15.5">
      <c r="B37" s="89" t="s">
        <v>242</v>
      </c>
      <c r="C37" s="109" t="s">
        <v>243</v>
      </c>
      <c r="D37" s="123">
        <v>45611</v>
      </c>
      <c r="E37" s="111">
        <v>195000</v>
      </c>
      <c r="F37" s="109" t="s">
        <v>22</v>
      </c>
      <c r="G37" s="111">
        <v>195000</v>
      </c>
      <c r="H37" s="111">
        <v>78400</v>
      </c>
      <c r="I37" s="234">
        <v>40.205128205128204</v>
      </c>
      <c r="J37" s="111">
        <v>156865</v>
      </c>
      <c r="K37" s="111">
        <v>96723</v>
      </c>
      <c r="L37" s="111">
        <v>58588</v>
      </c>
      <c r="M37" s="235">
        <v>80</v>
      </c>
      <c r="N37" s="111">
        <v>1209.0374999999999</v>
      </c>
      <c r="O37" s="88" t="s">
        <v>44</v>
      </c>
      <c r="P37" s="87" t="s">
        <v>206</v>
      </c>
      <c r="Q37" s="236" t="s">
        <v>219</v>
      </c>
    </row>
    <row r="38" spans="1:17" ht="15.5">
      <c r="B38" s="89" t="s">
        <v>226</v>
      </c>
      <c r="C38" s="109" t="s">
        <v>227</v>
      </c>
      <c r="D38" s="123">
        <v>44693</v>
      </c>
      <c r="E38" s="111">
        <v>185000</v>
      </c>
      <c r="F38" s="109" t="s">
        <v>22</v>
      </c>
      <c r="G38" s="111">
        <v>185000</v>
      </c>
      <c r="H38" s="111">
        <v>50300</v>
      </c>
      <c r="I38" s="234">
        <v>27.189189189189189</v>
      </c>
      <c r="J38" s="111">
        <v>173167</v>
      </c>
      <c r="K38" s="111">
        <v>61648</v>
      </c>
      <c r="L38" s="111">
        <v>49815</v>
      </c>
      <c r="M38" s="235">
        <v>123</v>
      </c>
      <c r="N38" s="111">
        <v>501.20325203252031</v>
      </c>
      <c r="O38" s="88" t="s">
        <v>44</v>
      </c>
      <c r="P38" s="87" t="s">
        <v>206</v>
      </c>
      <c r="Q38" s="236" t="s">
        <v>223</v>
      </c>
    </row>
    <row r="39" spans="1:17" ht="15.5">
      <c r="B39" s="89" t="s">
        <v>234</v>
      </c>
      <c r="C39" s="109" t="s">
        <v>235</v>
      </c>
      <c r="D39" s="123">
        <v>45327</v>
      </c>
      <c r="E39" s="111">
        <v>107000</v>
      </c>
      <c r="F39" s="109" t="s">
        <v>22</v>
      </c>
      <c r="G39" s="111">
        <v>107000</v>
      </c>
      <c r="H39" s="111">
        <v>26300</v>
      </c>
      <c r="I39" s="234">
        <v>24.579439252336449</v>
      </c>
      <c r="J39" s="111">
        <v>103321</v>
      </c>
      <c r="K39" s="111">
        <v>107000</v>
      </c>
      <c r="L39" s="111">
        <v>101250</v>
      </c>
      <c r="M39" s="235">
        <v>250</v>
      </c>
      <c r="N39" s="111">
        <v>428</v>
      </c>
      <c r="O39" s="88" t="s">
        <v>44</v>
      </c>
      <c r="P39" s="87" t="s">
        <v>20</v>
      </c>
      <c r="Q39" s="236" t="s">
        <v>236</v>
      </c>
    </row>
    <row r="40" spans="1:17" ht="15.5">
      <c r="B40" s="267"/>
      <c r="C40" s="255"/>
      <c r="D40" s="256" t="s">
        <v>34</v>
      </c>
      <c r="E40" s="257">
        <v>1140600</v>
      </c>
      <c r="F40" s="255"/>
      <c r="G40" s="257">
        <v>1378900</v>
      </c>
      <c r="H40" s="257">
        <v>528700</v>
      </c>
      <c r="I40" s="258"/>
      <c r="J40" s="257">
        <v>1180877</v>
      </c>
      <c r="K40" s="257">
        <v>730050</v>
      </c>
      <c r="L40" s="257">
        <v>529956</v>
      </c>
      <c r="M40" s="259">
        <v>1114.71</v>
      </c>
      <c r="N40" s="257"/>
      <c r="O40" s="255"/>
      <c r="P40" s="255"/>
      <c r="Q40" s="255"/>
    </row>
    <row r="41" spans="1:17" ht="15.5">
      <c r="B41" s="267"/>
      <c r="C41" s="268"/>
      <c r="D41" s="269"/>
      <c r="E41" s="270"/>
      <c r="F41" s="268"/>
      <c r="G41" s="270"/>
      <c r="H41" s="270" t="s">
        <v>35</v>
      </c>
      <c r="I41" s="271">
        <v>37.769594950026303</v>
      </c>
      <c r="J41" s="270"/>
      <c r="K41" s="270"/>
      <c r="L41" s="237"/>
      <c r="M41" s="272" t="s">
        <v>36</v>
      </c>
      <c r="N41" s="273"/>
      <c r="O41" s="268"/>
      <c r="P41" s="268"/>
      <c r="Q41" s="268"/>
    </row>
    <row r="42" spans="1:17" ht="15.5">
      <c r="B42" s="267"/>
      <c r="C42" s="255"/>
      <c r="D42" s="256"/>
      <c r="E42" s="257"/>
      <c r="F42" s="255"/>
      <c r="G42" s="257"/>
      <c r="H42" s="257" t="s">
        <v>37</v>
      </c>
      <c r="I42" s="258">
        <v>9.8594580868531665</v>
      </c>
      <c r="J42" s="257"/>
      <c r="K42" s="257"/>
      <c r="L42" s="237"/>
      <c r="M42" s="228" t="s">
        <v>38</v>
      </c>
      <c r="N42" s="260">
        <v>654.92370212880473</v>
      </c>
      <c r="O42" s="261" t="s">
        <v>74</v>
      </c>
      <c r="P42" s="255"/>
      <c r="Q42" s="255"/>
    </row>
    <row r="45" spans="1:17" ht="17">
      <c r="A45" s="60" t="s">
        <v>72</v>
      </c>
      <c r="B45" s="25" t="s">
        <v>0</v>
      </c>
      <c r="C45" s="229" t="s">
        <v>1</v>
      </c>
      <c r="D45" s="230" t="s">
        <v>2</v>
      </c>
      <c r="E45" s="231" t="s">
        <v>3</v>
      </c>
      <c r="F45" s="229" t="s">
        <v>4</v>
      </c>
      <c r="G45" s="231" t="s">
        <v>5</v>
      </c>
      <c r="H45" s="231" t="s">
        <v>6</v>
      </c>
      <c r="I45" s="232" t="s">
        <v>7</v>
      </c>
      <c r="J45" s="231" t="s">
        <v>8</v>
      </c>
      <c r="K45" s="231" t="s">
        <v>9</v>
      </c>
      <c r="L45" s="231" t="s">
        <v>10</v>
      </c>
      <c r="M45" s="233" t="s">
        <v>11</v>
      </c>
      <c r="N45" s="231" t="s">
        <v>14</v>
      </c>
      <c r="O45" s="229" t="s">
        <v>16</v>
      </c>
      <c r="P45" s="229" t="s">
        <v>17</v>
      </c>
      <c r="Q45" s="229" t="s">
        <v>18</v>
      </c>
    </row>
    <row r="46" spans="1:17" ht="17">
      <c r="A46" s="60" t="s">
        <v>198</v>
      </c>
      <c r="B46" s="89" t="s">
        <v>91</v>
      </c>
      <c r="C46" s="109" t="s">
        <v>228</v>
      </c>
      <c r="D46" s="123">
        <v>45131</v>
      </c>
      <c r="E46" s="111">
        <v>16000</v>
      </c>
      <c r="F46" s="109" t="s">
        <v>22</v>
      </c>
      <c r="G46" s="111">
        <v>16000</v>
      </c>
      <c r="H46" s="111">
        <v>9400</v>
      </c>
      <c r="I46" s="234">
        <v>58.75</v>
      </c>
      <c r="J46" s="111">
        <v>18750</v>
      </c>
      <c r="K46" s="111">
        <v>16000</v>
      </c>
      <c r="L46" s="111">
        <v>18750</v>
      </c>
      <c r="M46" s="235">
        <v>150</v>
      </c>
      <c r="N46" s="111">
        <v>106.66666666666667</v>
      </c>
      <c r="O46" s="88" t="s">
        <v>44</v>
      </c>
      <c r="P46" s="87" t="s">
        <v>20</v>
      </c>
      <c r="Q46" s="236" t="s">
        <v>219</v>
      </c>
    </row>
    <row r="47" spans="1:17" ht="15.5">
      <c r="A47" s="84" t="s">
        <v>245</v>
      </c>
      <c r="B47" s="237" t="s">
        <v>208</v>
      </c>
      <c r="C47" s="109" t="s">
        <v>209</v>
      </c>
      <c r="D47" s="123">
        <v>45093</v>
      </c>
      <c r="E47" s="111">
        <v>170000</v>
      </c>
      <c r="F47" s="109" t="s">
        <v>22</v>
      </c>
      <c r="G47" s="111">
        <v>170000</v>
      </c>
      <c r="H47" s="111">
        <v>87500</v>
      </c>
      <c r="I47" s="234">
        <v>51.470588235294116</v>
      </c>
      <c r="J47" s="111">
        <v>174945</v>
      </c>
      <c r="K47" s="111">
        <v>65969</v>
      </c>
      <c r="L47" s="111">
        <v>70914</v>
      </c>
      <c r="M47" s="235">
        <v>383.2</v>
      </c>
      <c r="N47" s="111">
        <v>172.15292275574114</v>
      </c>
      <c r="O47" s="88" t="s">
        <v>44</v>
      </c>
      <c r="P47" s="87" t="s">
        <v>206</v>
      </c>
      <c r="Q47" s="238" t="s">
        <v>200</v>
      </c>
    </row>
    <row r="48" spans="1:17" ht="15.5">
      <c r="B48" s="239" t="s">
        <v>62</v>
      </c>
      <c r="C48" s="240" t="s">
        <v>67</v>
      </c>
      <c r="D48" s="241">
        <v>45533</v>
      </c>
      <c r="E48" s="242">
        <v>65000</v>
      </c>
      <c r="F48" s="240" t="s">
        <v>22</v>
      </c>
      <c r="G48" s="242">
        <v>65000</v>
      </c>
      <c r="H48" s="242">
        <v>28600</v>
      </c>
      <c r="I48" s="243">
        <v>44</v>
      </c>
      <c r="J48" s="242">
        <v>57249</v>
      </c>
      <c r="K48" s="242">
        <v>65000</v>
      </c>
      <c r="L48" s="242">
        <v>57249</v>
      </c>
      <c r="M48" s="244">
        <v>611.41999999999996</v>
      </c>
      <c r="N48" s="242">
        <v>106.30990154067581</v>
      </c>
      <c r="O48" s="245" t="s">
        <v>44</v>
      </c>
      <c r="P48" s="246" t="s">
        <v>20</v>
      </c>
      <c r="Q48" s="247" t="s">
        <v>246</v>
      </c>
    </row>
    <row r="49" spans="2:17" ht="15.5">
      <c r="B49" s="89" t="s">
        <v>68</v>
      </c>
      <c r="C49" s="109"/>
      <c r="D49" s="123">
        <v>45671</v>
      </c>
      <c r="E49" s="111">
        <v>65000</v>
      </c>
      <c r="F49" s="109" t="s">
        <v>19</v>
      </c>
      <c r="G49" s="111">
        <v>65000</v>
      </c>
      <c r="H49" s="111">
        <v>31300</v>
      </c>
      <c r="I49" s="234">
        <v>48.153846153846153</v>
      </c>
      <c r="J49" s="111">
        <v>62687</v>
      </c>
      <c r="K49" s="111">
        <v>65000</v>
      </c>
      <c r="L49" s="111">
        <v>62687</v>
      </c>
      <c r="M49" s="235">
        <v>379.25</v>
      </c>
      <c r="N49" s="111">
        <v>171.39090309822018</v>
      </c>
      <c r="O49" s="88" t="s">
        <v>44</v>
      </c>
      <c r="P49" s="87" t="s">
        <v>20</v>
      </c>
      <c r="Q49" s="236" t="s">
        <v>246</v>
      </c>
    </row>
    <row r="50" spans="2:17" ht="15.5">
      <c r="B50" s="248" t="s">
        <v>247</v>
      </c>
      <c r="C50" s="249" t="s">
        <v>248</v>
      </c>
      <c r="D50" s="250">
        <v>44911</v>
      </c>
      <c r="E50" s="251">
        <v>70000</v>
      </c>
      <c r="F50" s="249" t="s">
        <v>22</v>
      </c>
      <c r="G50" s="251">
        <v>70000</v>
      </c>
      <c r="H50" s="251">
        <v>43100</v>
      </c>
      <c r="I50" s="252">
        <v>61.571428571428577</v>
      </c>
      <c r="J50" s="251">
        <v>86292</v>
      </c>
      <c r="K50" s="251">
        <v>9618</v>
      </c>
      <c r="L50" s="251">
        <v>25910</v>
      </c>
      <c r="M50" s="253">
        <v>157.30000000000001</v>
      </c>
      <c r="N50" s="251">
        <v>61.144310235219322</v>
      </c>
      <c r="O50" s="88" t="s">
        <v>44</v>
      </c>
      <c r="P50" s="254" t="s">
        <v>206</v>
      </c>
      <c r="Q50" s="236" t="s">
        <v>249</v>
      </c>
    </row>
    <row r="51" spans="2:17" ht="15.5">
      <c r="B51" s="89" t="s">
        <v>239</v>
      </c>
      <c r="C51" s="109" t="s">
        <v>240</v>
      </c>
      <c r="D51" s="123">
        <v>44755</v>
      </c>
      <c r="E51" s="111">
        <v>150000</v>
      </c>
      <c r="F51" s="109" t="s">
        <v>22</v>
      </c>
      <c r="G51" s="111">
        <v>150000</v>
      </c>
      <c r="H51" s="111">
        <v>71900</v>
      </c>
      <c r="I51" s="234">
        <v>47.93333333333333</v>
      </c>
      <c r="J51" s="111">
        <v>157051</v>
      </c>
      <c r="K51" s="111">
        <v>89137</v>
      </c>
      <c r="L51" s="111">
        <v>96188</v>
      </c>
      <c r="M51" s="235">
        <v>475</v>
      </c>
      <c r="N51" s="111">
        <v>187.65684210526317</v>
      </c>
      <c r="O51" s="88" t="s">
        <v>44</v>
      </c>
      <c r="P51" s="87" t="s">
        <v>206</v>
      </c>
      <c r="Q51" s="236" t="s">
        <v>241</v>
      </c>
    </row>
    <row r="52" spans="2:17" ht="15.5">
      <c r="B52" s="255"/>
      <c r="C52" s="255"/>
      <c r="D52" s="256" t="s">
        <v>34</v>
      </c>
      <c r="E52" s="257">
        <v>536000</v>
      </c>
      <c r="F52" s="255"/>
      <c r="G52" s="257">
        <v>536000</v>
      </c>
      <c r="H52" s="257">
        <v>271800</v>
      </c>
      <c r="I52" s="258"/>
      <c r="J52" s="257">
        <v>556974</v>
      </c>
      <c r="K52" s="257">
        <v>310724</v>
      </c>
      <c r="L52" s="257">
        <v>331698</v>
      </c>
      <c r="M52" s="259">
        <v>2156.17</v>
      </c>
      <c r="N52" s="257"/>
      <c r="O52" s="255"/>
      <c r="P52" s="255"/>
      <c r="Q52" s="255"/>
    </row>
    <row r="53" spans="2:17" ht="15.5">
      <c r="B53" s="255"/>
      <c r="C53" s="255"/>
      <c r="D53" s="256"/>
      <c r="E53" s="257"/>
      <c r="F53" s="255"/>
      <c r="G53" s="257"/>
      <c r="H53" s="257" t="s">
        <v>35</v>
      </c>
      <c r="I53" s="258">
        <v>50.708955223880594</v>
      </c>
      <c r="J53" s="257"/>
      <c r="K53" s="257"/>
      <c r="L53" s="237"/>
      <c r="M53" s="228" t="s">
        <v>36</v>
      </c>
      <c r="N53" s="259"/>
      <c r="O53" s="255"/>
      <c r="P53" s="255"/>
      <c r="Q53" s="255"/>
    </row>
    <row r="54" spans="2:17" ht="15.5">
      <c r="B54" s="255"/>
      <c r="C54" s="255"/>
      <c r="D54" s="256"/>
      <c r="E54" s="257"/>
      <c r="F54" s="255"/>
      <c r="G54" s="257"/>
      <c r="H54" s="237"/>
      <c r="I54" s="237"/>
      <c r="J54" s="257"/>
      <c r="K54" s="257"/>
      <c r="L54" s="237"/>
      <c r="M54" s="228" t="s">
        <v>38</v>
      </c>
      <c r="N54" s="260">
        <v>144.10923071928465</v>
      </c>
      <c r="O54" s="261" t="s">
        <v>74</v>
      </c>
      <c r="P54" s="255"/>
      <c r="Q54" s="2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A128-A485-441E-AE23-5BCACF1FA506}">
  <dimension ref="A1:AC24"/>
  <sheetViews>
    <sheetView topLeftCell="A7" workbookViewId="0">
      <selection activeCell="H30" sqref="H30"/>
    </sheetView>
  </sheetViews>
  <sheetFormatPr defaultColWidth="15.36328125" defaultRowHeight="14.5"/>
  <cols>
    <col min="1" max="1" width="24.90625" customWidth="1"/>
    <col min="2" max="2" width="25.453125" customWidth="1"/>
    <col min="7" max="7" width="18.453125" customWidth="1"/>
    <col min="8" max="8" width="24.7265625" customWidth="1"/>
    <col min="10" max="10" width="20.1796875" customWidth="1"/>
  </cols>
  <sheetData>
    <row r="1" spans="1:11" ht="17">
      <c r="A1" s="60" t="s">
        <v>72</v>
      </c>
      <c r="B1" s="284" t="s">
        <v>270</v>
      </c>
    </row>
    <row r="2" spans="1:11" ht="17">
      <c r="A2" s="60" t="s">
        <v>258</v>
      </c>
      <c r="B2" s="204" t="s">
        <v>0</v>
      </c>
      <c r="C2" s="203" t="s">
        <v>2</v>
      </c>
      <c r="D2" s="203" t="s">
        <v>3</v>
      </c>
      <c r="E2" s="203" t="s">
        <v>11</v>
      </c>
      <c r="F2" s="203" t="s">
        <v>14</v>
      </c>
      <c r="G2" s="203" t="s">
        <v>16</v>
      </c>
      <c r="H2" s="203" t="s">
        <v>250</v>
      </c>
      <c r="I2" s="203" t="s">
        <v>17</v>
      </c>
    </row>
    <row r="3" spans="1:11">
      <c r="A3" s="1" t="s">
        <v>244</v>
      </c>
      <c r="B3" s="13" t="s">
        <v>94</v>
      </c>
      <c r="C3" s="12">
        <v>45541</v>
      </c>
      <c r="D3" s="3">
        <v>20000</v>
      </c>
      <c r="E3" s="210">
        <v>200</v>
      </c>
      <c r="F3" s="3">
        <v>100</v>
      </c>
      <c r="G3" s="5" t="s">
        <v>44</v>
      </c>
      <c r="H3" s="305" t="s">
        <v>255</v>
      </c>
      <c r="I3" s="15">
        <v>402</v>
      </c>
    </row>
    <row r="4" spans="1:11">
      <c r="B4" s="135" t="s">
        <v>251</v>
      </c>
      <c r="C4" s="12">
        <v>44391</v>
      </c>
      <c r="D4" s="3">
        <v>15000</v>
      </c>
      <c r="E4" s="281">
        <v>105</v>
      </c>
      <c r="F4" s="3">
        <v>142.85714285714286</v>
      </c>
      <c r="G4" s="5" t="s">
        <v>44</v>
      </c>
      <c r="H4" s="305" t="s">
        <v>252</v>
      </c>
      <c r="I4" s="15">
        <v>402</v>
      </c>
    </row>
    <row r="5" spans="1:11">
      <c r="B5" s="135" t="s">
        <v>253</v>
      </c>
      <c r="C5" s="12">
        <v>45148</v>
      </c>
      <c r="D5" s="3">
        <v>33000</v>
      </c>
      <c r="E5" s="281">
        <v>185</v>
      </c>
      <c r="F5" s="3">
        <v>178.37837837837839</v>
      </c>
      <c r="G5" s="5" t="s">
        <v>44</v>
      </c>
      <c r="H5" s="305" t="s">
        <v>252</v>
      </c>
      <c r="I5" s="15">
        <v>402</v>
      </c>
    </row>
    <row r="6" spans="1:11">
      <c r="B6" s="152" t="s">
        <v>254</v>
      </c>
      <c r="C6" s="46">
        <v>44714</v>
      </c>
      <c r="D6" s="8">
        <v>43000</v>
      </c>
      <c r="E6" s="282">
        <v>241</v>
      </c>
      <c r="F6" s="3">
        <v>178.42323651452281</v>
      </c>
      <c r="G6" s="5" t="s">
        <v>44</v>
      </c>
      <c r="H6" s="305" t="s">
        <v>255</v>
      </c>
      <c r="I6" s="15">
        <v>402</v>
      </c>
    </row>
    <row r="7" spans="1:11">
      <c r="B7" s="152" t="s">
        <v>123</v>
      </c>
      <c r="C7" s="46">
        <v>45125</v>
      </c>
      <c r="D7" s="8">
        <v>75000</v>
      </c>
      <c r="E7" s="282">
        <v>365</v>
      </c>
      <c r="F7" s="3">
        <v>205.47945205479451</v>
      </c>
      <c r="G7" s="5" t="s">
        <v>44</v>
      </c>
      <c r="H7" s="305" t="s">
        <v>255</v>
      </c>
      <c r="I7" s="15">
        <v>402</v>
      </c>
    </row>
    <row r="8" spans="1:11">
      <c r="B8" s="291" t="s">
        <v>260</v>
      </c>
      <c r="C8" s="293">
        <v>44650</v>
      </c>
      <c r="D8" s="289">
        <v>44000</v>
      </c>
      <c r="E8" s="290">
        <v>386</v>
      </c>
      <c r="F8" s="289">
        <v>113.98963730569949</v>
      </c>
      <c r="G8" s="292" t="s">
        <v>44</v>
      </c>
      <c r="H8" s="305" t="s">
        <v>268</v>
      </c>
      <c r="I8" s="15">
        <v>402</v>
      </c>
    </row>
    <row r="9" spans="1:11">
      <c r="B9" s="135" t="s">
        <v>256</v>
      </c>
      <c r="C9" s="12">
        <v>44806</v>
      </c>
      <c r="D9" s="3">
        <v>135000</v>
      </c>
      <c r="E9" s="281">
        <v>750</v>
      </c>
      <c r="F9" s="3">
        <v>180</v>
      </c>
      <c r="G9" s="5" t="s">
        <v>44</v>
      </c>
      <c r="H9" s="305" t="s">
        <v>252</v>
      </c>
      <c r="I9" s="15">
        <v>402</v>
      </c>
    </row>
    <row r="10" spans="1:11">
      <c r="B10" s="135"/>
      <c r="C10" s="280" t="s">
        <v>34</v>
      </c>
      <c r="D10" s="44">
        <f>SUM(D3:D9)</f>
        <v>365000</v>
      </c>
      <c r="E10" s="283">
        <f>SUM(E3:E9)</f>
        <v>2232</v>
      </c>
      <c r="F10" s="279">
        <f>D10/E10</f>
        <v>163.53046594982078</v>
      </c>
      <c r="G10" s="278" t="s">
        <v>257</v>
      </c>
      <c r="H10" s="305"/>
      <c r="I10" s="15"/>
    </row>
    <row r="12" spans="1:11" ht="15.5">
      <c r="J12" s="304"/>
      <c r="K12" s="304"/>
    </row>
    <row r="13" spans="1:11" ht="17">
      <c r="A13" s="60" t="s">
        <v>72</v>
      </c>
      <c r="B13" s="298" t="s">
        <v>269</v>
      </c>
      <c r="C13" s="299"/>
      <c r="D13" s="300"/>
      <c r="E13" s="301"/>
      <c r="F13" s="302"/>
      <c r="G13" s="300"/>
      <c r="H13" s="303"/>
      <c r="I13" s="304"/>
    </row>
    <row r="14" spans="1:11" ht="17">
      <c r="A14" s="60" t="s">
        <v>258</v>
      </c>
      <c r="B14" s="288" t="s">
        <v>0</v>
      </c>
      <c r="C14" s="285" t="s">
        <v>2</v>
      </c>
      <c r="D14" s="286" t="s">
        <v>3</v>
      </c>
      <c r="E14" s="287" t="s">
        <v>11</v>
      </c>
      <c r="F14" s="286" t="s">
        <v>14</v>
      </c>
      <c r="G14" s="287" t="s">
        <v>16</v>
      </c>
      <c r="H14" s="287" t="s">
        <v>18</v>
      </c>
      <c r="I14" s="49" t="s">
        <v>17</v>
      </c>
    </row>
    <row r="15" spans="1:11">
      <c r="A15" s="1" t="s">
        <v>271</v>
      </c>
      <c r="B15" s="13" t="s">
        <v>95</v>
      </c>
      <c r="C15" s="12">
        <v>44658</v>
      </c>
      <c r="D15" s="3">
        <v>15000</v>
      </c>
      <c r="E15" s="308">
        <v>298.08999999999997</v>
      </c>
      <c r="F15" s="3">
        <f>D15/E15</f>
        <v>50.320373041698822</v>
      </c>
      <c r="G15" s="5" t="s">
        <v>44</v>
      </c>
      <c r="H15" s="294" t="s">
        <v>255</v>
      </c>
      <c r="I15" s="295" t="s">
        <v>20</v>
      </c>
    </row>
    <row r="16" spans="1:11">
      <c r="B16" s="135" t="s">
        <v>261</v>
      </c>
      <c r="C16" s="12">
        <v>44972</v>
      </c>
      <c r="D16" s="296">
        <v>30000</v>
      </c>
      <c r="E16" s="308">
        <v>450</v>
      </c>
      <c r="F16" s="3">
        <f t="shared" ref="F16:F24" si="0">D16/E16</f>
        <v>66.666666666666671</v>
      </c>
      <c r="G16" s="5" t="s">
        <v>44</v>
      </c>
      <c r="H16" s="305" t="s">
        <v>259</v>
      </c>
      <c r="I16" s="295" t="s">
        <v>20</v>
      </c>
    </row>
    <row r="17" spans="2:29">
      <c r="B17" s="13" t="s">
        <v>65</v>
      </c>
      <c r="C17" s="34">
        <v>45737</v>
      </c>
      <c r="D17" s="3">
        <v>45000</v>
      </c>
      <c r="E17" s="308">
        <v>1009.27</v>
      </c>
      <c r="F17" s="3">
        <f t="shared" si="0"/>
        <v>44.586681462839479</v>
      </c>
      <c r="G17" s="5" t="s">
        <v>44</v>
      </c>
      <c r="H17" s="305" t="s">
        <v>272</v>
      </c>
      <c r="I17" s="295" t="s">
        <v>20</v>
      </c>
    </row>
    <row r="18" spans="2:29">
      <c r="B18" s="13" t="s">
        <v>66</v>
      </c>
      <c r="C18" s="34">
        <v>45730</v>
      </c>
      <c r="D18" s="3">
        <v>25000</v>
      </c>
      <c r="E18" s="308">
        <v>452.89</v>
      </c>
      <c r="F18" s="3">
        <f t="shared" si="0"/>
        <v>55.201042195676656</v>
      </c>
      <c r="G18" s="5" t="s">
        <v>44</v>
      </c>
      <c r="H18" s="305" t="s">
        <v>272</v>
      </c>
      <c r="I18" s="295" t="s">
        <v>20</v>
      </c>
    </row>
    <row r="19" spans="2:29">
      <c r="B19" s="135" t="s">
        <v>262</v>
      </c>
      <c r="C19" s="12">
        <v>44253</v>
      </c>
      <c r="D19" s="296">
        <v>42000</v>
      </c>
      <c r="E19" s="308">
        <v>475</v>
      </c>
      <c r="F19" s="3">
        <f t="shared" si="0"/>
        <v>88.421052631578945</v>
      </c>
      <c r="G19" s="5" t="s">
        <v>44</v>
      </c>
      <c r="H19" s="306" t="s">
        <v>259</v>
      </c>
      <c r="I19" s="295" t="s">
        <v>20</v>
      </c>
    </row>
    <row r="20" spans="2:29">
      <c r="B20" s="13" t="s">
        <v>263</v>
      </c>
      <c r="C20" s="12">
        <v>44855</v>
      </c>
      <c r="D20" s="3">
        <v>20400</v>
      </c>
      <c r="E20" s="308">
        <v>700</v>
      </c>
      <c r="F20" s="3">
        <f t="shared" si="0"/>
        <v>29.142857142857142</v>
      </c>
      <c r="G20" s="59" t="s">
        <v>264</v>
      </c>
      <c r="H20" s="305" t="s">
        <v>255</v>
      </c>
      <c r="I20" s="295" t="s">
        <v>20</v>
      </c>
    </row>
    <row r="21" spans="2:29">
      <c r="B21" s="13" t="s">
        <v>107</v>
      </c>
      <c r="C21" s="12">
        <v>45247</v>
      </c>
      <c r="D21" s="3">
        <v>35000</v>
      </c>
      <c r="E21" s="308">
        <v>1320</v>
      </c>
      <c r="F21" s="3">
        <f t="shared" si="0"/>
        <v>26.515151515151516</v>
      </c>
      <c r="G21" s="5" t="s">
        <v>44</v>
      </c>
      <c r="H21" s="305" t="s">
        <v>255</v>
      </c>
      <c r="I21" s="295" t="s">
        <v>20</v>
      </c>
    </row>
    <row r="22" spans="2:29">
      <c r="B22" s="13" t="s">
        <v>265</v>
      </c>
      <c r="C22" s="12">
        <v>45146</v>
      </c>
      <c r="D22" s="3">
        <v>290000</v>
      </c>
      <c r="E22" s="308">
        <v>3100</v>
      </c>
      <c r="F22" s="3">
        <f t="shared" si="0"/>
        <v>93.548387096774192</v>
      </c>
      <c r="G22" s="59" t="s">
        <v>266</v>
      </c>
      <c r="H22" s="306" t="s">
        <v>267</v>
      </c>
      <c r="I22" s="295" t="s">
        <v>20</v>
      </c>
    </row>
    <row r="23" spans="2:29">
      <c r="B23" s="13" t="s">
        <v>94</v>
      </c>
      <c r="C23" s="12">
        <v>45541</v>
      </c>
      <c r="D23" s="3">
        <v>20000</v>
      </c>
      <c r="E23" s="308">
        <v>200</v>
      </c>
      <c r="F23" s="3">
        <v>100</v>
      </c>
      <c r="G23" s="5" t="s">
        <v>44</v>
      </c>
      <c r="H23" s="305" t="s">
        <v>255</v>
      </c>
      <c r="I23" s="15">
        <v>402</v>
      </c>
    </row>
    <row r="24" spans="2:29">
      <c r="C24" s="297" t="s">
        <v>34</v>
      </c>
      <c r="D24" s="307">
        <f>SUM(D15:D23)</f>
        <v>522400</v>
      </c>
      <c r="E24" s="309">
        <f>SUM(E15:E23)</f>
        <v>8005.25</v>
      </c>
      <c r="F24" s="279">
        <f t="shared" si="0"/>
        <v>65.257174978920091</v>
      </c>
      <c r="G24" s="278" t="s">
        <v>257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43F0-17B0-48FD-BF7C-158EAEA868EB}">
  <dimension ref="A1:N46"/>
  <sheetViews>
    <sheetView tabSelected="1" topLeftCell="B27" workbookViewId="0">
      <selection activeCell="G28" sqref="G28"/>
    </sheetView>
  </sheetViews>
  <sheetFormatPr defaultRowHeight="14.5"/>
  <cols>
    <col min="2" max="2" width="22.7265625" customWidth="1"/>
    <col min="3" max="3" width="18.26953125" customWidth="1"/>
    <col min="4" max="4" width="16.1796875" customWidth="1"/>
    <col min="5" max="5" width="13.453125" customWidth="1"/>
    <col min="6" max="6" width="15.26953125" customWidth="1"/>
    <col min="7" max="7" width="24.6328125" customWidth="1"/>
    <col min="8" max="8" width="14.81640625" customWidth="1"/>
    <col min="9" max="9" width="16.90625" customWidth="1"/>
    <col min="11" max="11" width="13.26953125" customWidth="1"/>
    <col min="12" max="12" width="13.1796875" customWidth="1"/>
    <col min="13" max="13" width="17.1796875" customWidth="1"/>
  </cols>
  <sheetData>
    <row r="1" spans="1:14">
      <c r="A1" s="430" t="s">
        <v>72</v>
      </c>
      <c r="B1" s="430"/>
      <c r="C1" s="325" t="s">
        <v>0</v>
      </c>
      <c r="D1" s="326" t="s">
        <v>2</v>
      </c>
      <c r="E1" s="327" t="s">
        <v>3</v>
      </c>
      <c r="F1" s="328" t="s">
        <v>13</v>
      </c>
      <c r="G1" s="329" t="s">
        <v>16</v>
      </c>
      <c r="H1" s="329" t="s">
        <v>15</v>
      </c>
      <c r="I1" s="16"/>
    </row>
    <row r="2" spans="1:14">
      <c r="A2" s="430"/>
      <c r="B2" s="430"/>
      <c r="C2" s="314" t="s">
        <v>273</v>
      </c>
      <c r="D2" s="411"/>
      <c r="E2" s="412"/>
      <c r="F2" s="413"/>
      <c r="G2" s="414"/>
      <c r="H2" s="412"/>
      <c r="I2" s="2"/>
    </row>
    <row r="3" spans="1:14" ht="17">
      <c r="A3" s="430" t="s">
        <v>274</v>
      </c>
      <c r="B3" s="431"/>
      <c r="C3" s="415" t="s">
        <v>275</v>
      </c>
      <c r="D3" s="416">
        <v>44427</v>
      </c>
      <c r="E3" s="417">
        <v>6000</v>
      </c>
      <c r="F3" s="415">
        <v>0.22</v>
      </c>
      <c r="G3" s="366" t="s">
        <v>44</v>
      </c>
      <c r="H3" s="418">
        <v>27272.727272727272</v>
      </c>
      <c r="K3" s="313"/>
      <c r="L3" s="337">
        <v>2026</v>
      </c>
      <c r="M3" s="315" t="s">
        <v>74</v>
      </c>
    </row>
    <row r="4" spans="1:14">
      <c r="C4" s="135" t="s">
        <v>276</v>
      </c>
      <c r="D4" s="173">
        <v>44719</v>
      </c>
      <c r="E4" s="174">
        <v>12000</v>
      </c>
      <c r="F4" s="135">
        <v>0.42399999999999999</v>
      </c>
      <c r="G4" s="366" t="s">
        <v>44</v>
      </c>
      <c r="H4" s="369">
        <v>28301.886792452831</v>
      </c>
      <c r="K4" s="316" t="s">
        <v>45</v>
      </c>
      <c r="L4" s="338" t="s">
        <v>46</v>
      </c>
      <c r="M4" s="278" t="s">
        <v>47</v>
      </c>
    </row>
    <row r="5" spans="1:14">
      <c r="C5" s="373"/>
      <c r="D5" s="374" t="s">
        <v>34</v>
      </c>
      <c r="E5" s="375">
        <v>18000</v>
      </c>
      <c r="F5" s="376">
        <v>0.64400000000000002</v>
      </c>
      <c r="G5" s="377"/>
      <c r="H5" s="375">
        <v>27950.310559006211</v>
      </c>
      <c r="I5" s="312"/>
      <c r="K5" s="317">
        <v>1</v>
      </c>
      <c r="L5" s="339">
        <v>27950</v>
      </c>
      <c r="M5" s="318">
        <v>27950</v>
      </c>
      <c r="N5" s="310"/>
    </row>
    <row r="6" spans="1:14">
      <c r="C6" s="378"/>
      <c r="D6" s="379"/>
      <c r="E6" s="380"/>
      <c r="F6" s="381"/>
      <c r="G6" s="370"/>
      <c r="H6" s="380"/>
      <c r="I6" s="312"/>
      <c r="K6" s="319">
        <v>1.5</v>
      </c>
      <c r="L6" s="339">
        <v>29250</v>
      </c>
      <c r="M6" s="318">
        <v>19500</v>
      </c>
      <c r="N6" s="310"/>
    </row>
    <row r="7" spans="1:14">
      <c r="C7" s="330" t="s">
        <v>277</v>
      </c>
      <c r="D7" s="379"/>
      <c r="E7" s="380"/>
      <c r="F7" s="378"/>
      <c r="G7" s="370"/>
      <c r="H7" s="380"/>
      <c r="I7" s="312"/>
      <c r="K7" s="317">
        <v>2</v>
      </c>
      <c r="L7" s="339">
        <v>33500</v>
      </c>
      <c r="M7" s="318">
        <v>16750</v>
      </c>
      <c r="N7" s="310"/>
    </row>
    <row r="8" spans="1:14">
      <c r="C8" s="135" t="s">
        <v>85</v>
      </c>
      <c r="D8" s="173">
        <v>44825</v>
      </c>
      <c r="E8" s="174">
        <v>38000</v>
      </c>
      <c r="F8" s="135">
        <v>2.2999999999999998</v>
      </c>
      <c r="G8" s="366" t="s">
        <v>44</v>
      </c>
      <c r="H8" s="369">
        <v>16521.739130434784</v>
      </c>
      <c r="I8" s="312"/>
      <c r="K8" s="317">
        <v>2.5</v>
      </c>
      <c r="L8" s="339">
        <v>37500</v>
      </c>
      <c r="M8" s="318">
        <v>15000</v>
      </c>
      <c r="N8" s="310"/>
    </row>
    <row r="9" spans="1:14">
      <c r="C9" s="135" t="s">
        <v>278</v>
      </c>
      <c r="D9" s="173">
        <v>44733</v>
      </c>
      <c r="E9" s="419">
        <v>49900</v>
      </c>
      <c r="F9" s="135">
        <v>4.7</v>
      </c>
      <c r="G9" s="366" t="s">
        <v>44</v>
      </c>
      <c r="H9" s="369">
        <v>10617.021276595744</v>
      </c>
      <c r="I9" s="312"/>
      <c r="K9" s="317">
        <v>3</v>
      </c>
      <c r="L9" s="339">
        <v>39000</v>
      </c>
      <c r="M9" s="318">
        <v>13000</v>
      </c>
      <c r="N9" s="310"/>
    </row>
    <row r="10" spans="1:14">
      <c r="A10" s="432" t="s">
        <v>279</v>
      </c>
      <c r="B10" s="433"/>
      <c r="C10" s="382" t="s">
        <v>280</v>
      </c>
      <c r="D10" s="371">
        <v>44616</v>
      </c>
      <c r="E10" s="383">
        <v>99500</v>
      </c>
      <c r="F10" s="384">
        <v>6.18</v>
      </c>
      <c r="G10" s="366" t="s">
        <v>44</v>
      </c>
      <c r="H10" s="372">
        <v>16100.32362459547</v>
      </c>
      <c r="I10" s="312"/>
      <c r="K10" s="317">
        <v>4</v>
      </c>
      <c r="L10" s="339">
        <v>40000</v>
      </c>
      <c r="M10" s="318">
        <v>10000</v>
      </c>
    </row>
    <row r="11" spans="1:14">
      <c r="C11" s="385"/>
      <c r="D11" s="374" t="s">
        <v>34</v>
      </c>
      <c r="E11" s="368">
        <v>187400</v>
      </c>
      <c r="F11" s="386">
        <v>13.18</v>
      </c>
      <c r="G11" s="387"/>
      <c r="H11" s="368">
        <v>14218.512898330804</v>
      </c>
      <c r="I11" s="312"/>
      <c r="K11" s="317">
        <v>5</v>
      </c>
      <c r="L11" s="339">
        <v>42500</v>
      </c>
      <c r="M11" s="318">
        <v>8500</v>
      </c>
    </row>
    <row r="12" spans="1:14">
      <c r="C12" s="388"/>
      <c r="D12" s="389"/>
      <c r="E12" s="320"/>
      <c r="F12" s="390"/>
      <c r="G12" s="385"/>
      <c r="H12" s="320"/>
      <c r="I12" s="320"/>
      <c r="K12" s="317">
        <v>7</v>
      </c>
      <c r="L12" s="339">
        <v>52500</v>
      </c>
      <c r="M12" s="318">
        <v>7500</v>
      </c>
    </row>
    <row r="13" spans="1:14">
      <c r="C13" s="331" t="s">
        <v>281</v>
      </c>
      <c r="D13" s="389"/>
      <c r="E13" s="320"/>
      <c r="F13" s="390"/>
      <c r="G13" s="385"/>
      <c r="H13" s="320"/>
      <c r="K13" s="317">
        <v>10</v>
      </c>
      <c r="L13" s="339">
        <v>65000</v>
      </c>
      <c r="M13" s="318">
        <v>6500</v>
      </c>
    </row>
    <row r="14" spans="1:14">
      <c r="C14" s="135" t="s">
        <v>282</v>
      </c>
      <c r="D14" s="173">
        <v>44754</v>
      </c>
      <c r="E14" s="174">
        <v>20000</v>
      </c>
      <c r="F14" s="135">
        <v>8.6999999999999993</v>
      </c>
      <c r="G14" s="366" t="s">
        <v>44</v>
      </c>
      <c r="H14" s="369">
        <v>2298.8505747126437</v>
      </c>
      <c r="I14" s="321"/>
      <c r="K14" s="317">
        <v>15</v>
      </c>
      <c r="L14" s="339">
        <v>67500</v>
      </c>
      <c r="M14" s="318">
        <v>4500</v>
      </c>
    </row>
    <row r="15" spans="1:14">
      <c r="C15" s="135" t="s">
        <v>283</v>
      </c>
      <c r="D15" s="173">
        <v>45084</v>
      </c>
      <c r="E15" s="174">
        <v>150000</v>
      </c>
      <c r="F15" s="175">
        <v>11.95</v>
      </c>
      <c r="G15" s="426" t="s">
        <v>284</v>
      </c>
      <c r="H15" s="369">
        <v>12552.301255230126</v>
      </c>
      <c r="I15" s="312"/>
      <c r="K15" s="317">
        <v>20</v>
      </c>
      <c r="L15" s="339">
        <v>70000</v>
      </c>
      <c r="M15" s="318">
        <v>3500</v>
      </c>
    </row>
    <row r="16" spans="1:14">
      <c r="C16" s="391" t="s">
        <v>285</v>
      </c>
      <c r="D16" s="392">
        <v>45068</v>
      </c>
      <c r="E16" s="383">
        <v>55000</v>
      </c>
      <c r="F16" s="393">
        <v>12.27</v>
      </c>
      <c r="G16" s="366" t="s">
        <v>44</v>
      </c>
      <c r="H16" s="372">
        <v>4482.4775876120621</v>
      </c>
      <c r="I16" s="312"/>
      <c r="K16" s="317">
        <v>25</v>
      </c>
      <c r="L16" s="339">
        <v>73750</v>
      </c>
      <c r="M16" s="318">
        <v>2950</v>
      </c>
    </row>
    <row r="17" spans="3:13">
      <c r="C17" s="391" t="s">
        <v>286</v>
      </c>
      <c r="D17" s="340">
        <v>45427</v>
      </c>
      <c r="E17" s="383">
        <v>140000</v>
      </c>
      <c r="F17" s="393">
        <v>23.5</v>
      </c>
      <c r="G17" s="366" t="s">
        <v>44</v>
      </c>
      <c r="H17" s="372">
        <v>5957.4468085106382</v>
      </c>
      <c r="I17" s="312"/>
      <c r="K17" s="317">
        <v>30</v>
      </c>
      <c r="L17" s="339">
        <v>75000</v>
      </c>
      <c r="M17" s="318">
        <v>2500</v>
      </c>
    </row>
    <row r="18" spans="3:13">
      <c r="C18" s="394"/>
      <c r="D18" s="374" t="s">
        <v>34</v>
      </c>
      <c r="E18" s="375">
        <v>365000</v>
      </c>
      <c r="F18" s="395">
        <v>56.42</v>
      </c>
      <c r="G18" s="396"/>
      <c r="H18" s="375">
        <v>6469.3371144984048</v>
      </c>
      <c r="K18" s="341">
        <v>40</v>
      </c>
      <c r="L18" s="339">
        <v>78000</v>
      </c>
      <c r="M18" s="318">
        <v>1950</v>
      </c>
    </row>
    <row r="19" spans="3:13">
      <c r="C19" s="397"/>
      <c r="D19" s="398"/>
      <c r="E19" s="380"/>
      <c r="F19" s="399"/>
      <c r="G19" s="400"/>
      <c r="H19" s="312"/>
      <c r="I19" s="312"/>
      <c r="K19" s="317">
        <v>50</v>
      </c>
      <c r="L19" s="339">
        <v>80750</v>
      </c>
      <c r="M19" s="318">
        <v>1615</v>
      </c>
    </row>
    <row r="20" spans="3:13">
      <c r="C20" s="332" t="s">
        <v>287</v>
      </c>
      <c r="D20" s="401"/>
      <c r="E20" s="402"/>
      <c r="F20" s="403"/>
      <c r="G20" s="404"/>
      <c r="H20" s="405"/>
      <c r="I20" s="312"/>
      <c r="K20" s="317">
        <v>100</v>
      </c>
      <c r="L20" s="339">
        <v>118500</v>
      </c>
      <c r="M20" s="318">
        <v>1185</v>
      </c>
    </row>
    <row r="21" spans="3:13">
      <c r="C21" s="152" t="s">
        <v>288</v>
      </c>
      <c r="D21" s="311">
        <v>45138</v>
      </c>
      <c r="E21" s="168">
        <v>140000</v>
      </c>
      <c r="F21" s="163">
        <v>26</v>
      </c>
      <c r="G21" s="366" t="s">
        <v>44</v>
      </c>
      <c r="H21" s="372">
        <v>5384.6153846153848</v>
      </c>
      <c r="I21" s="312"/>
    </row>
    <row r="22" spans="3:13">
      <c r="C22" s="391" t="s">
        <v>289</v>
      </c>
      <c r="D22" s="371">
        <v>44727</v>
      </c>
      <c r="E22" s="383">
        <v>45000</v>
      </c>
      <c r="F22" s="162">
        <v>30.8</v>
      </c>
      <c r="G22" s="425" t="s">
        <v>290</v>
      </c>
      <c r="H22" s="372">
        <v>1461.0389610389609</v>
      </c>
      <c r="I22" s="312"/>
    </row>
    <row r="23" spans="3:13">
      <c r="C23" s="135" t="s">
        <v>291</v>
      </c>
      <c r="D23" s="173">
        <v>44902</v>
      </c>
      <c r="E23" s="174">
        <v>65000</v>
      </c>
      <c r="F23" s="135">
        <v>40</v>
      </c>
      <c r="G23" s="366" t="s">
        <v>44</v>
      </c>
      <c r="H23" s="369">
        <v>1625</v>
      </c>
      <c r="I23" s="312"/>
    </row>
    <row r="24" spans="3:13">
      <c r="C24" s="420" t="s">
        <v>292</v>
      </c>
      <c r="D24" s="173">
        <v>44643</v>
      </c>
      <c r="E24" s="419">
        <v>48500</v>
      </c>
      <c r="F24" s="135">
        <v>41</v>
      </c>
      <c r="G24" s="366" t="s">
        <v>44</v>
      </c>
      <c r="H24" s="369">
        <v>1182.9268292682927</v>
      </c>
      <c r="I24" s="320"/>
    </row>
    <row r="25" spans="3:13">
      <c r="C25" s="421"/>
      <c r="D25" s="374" t="s">
        <v>34</v>
      </c>
      <c r="E25" s="407">
        <v>298500</v>
      </c>
      <c r="F25" s="408">
        <v>137.80000000000001</v>
      </c>
      <c r="G25" s="409"/>
      <c r="H25" s="375">
        <v>2166.1828737300434</v>
      </c>
      <c r="I25" s="320"/>
    </row>
    <row r="26" spans="3:13">
      <c r="C26" s="421"/>
      <c r="D26" s="422"/>
      <c r="E26" s="423"/>
      <c r="F26" s="424"/>
      <c r="G26" s="409"/>
      <c r="H26" s="369"/>
      <c r="I26" s="320"/>
    </row>
    <row r="27" spans="3:13">
      <c r="C27" s="332" t="s">
        <v>293</v>
      </c>
      <c r="D27" s="422"/>
      <c r="E27" s="423"/>
      <c r="F27" s="424"/>
      <c r="G27" s="409"/>
      <c r="H27" s="369"/>
      <c r="I27" s="320"/>
    </row>
    <row r="28" spans="3:13">
      <c r="C28" s="342" t="s">
        <v>133</v>
      </c>
      <c r="D28" s="343">
        <v>45244</v>
      </c>
      <c r="E28" s="344">
        <v>120000</v>
      </c>
      <c r="F28" s="345">
        <v>56.24</v>
      </c>
      <c r="G28" s="427" t="s">
        <v>294</v>
      </c>
      <c r="H28" s="346">
        <v>2133.7126600284496</v>
      </c>
      <c r="I28" s="320"/>
    </row>
    <row r="29" spans="3:13">
      <c r="C29" s="342" t="s">
        <v>295</v>
      </c>
      <c r="D29" s="343">
        <v>44916</v>
      </c>
      <c r="E29" s="344">
        <v>105000</v>
      </c>
      <c r="F29" s="345">
        <v>80</v>
      </c>
      <c r="G29" s="347" t="s">
        <v>44</v>
      </c>
      <c r="H29" s="346">
        <v>1312.5</v>
      </c>
      <c r="I29" s="320"/>
    </row>
    <row r="30" spans="3:13">
      <c r="C30" s="348" t="s">
        <v>296</v>
      </c>
      <c r="D30" s="349">
        <v>44288</v>
      </c>
      <c r="E30" s="346">
        <v>89700</v>
      </c>
      <c r="F30" s="348">
        <v>88.2</v>
      </c>
      <c r="G30" s="347" t="s">
        <v>44</v>
      </c>
      <c r="H30" s="346">
        <v>1017.0068027210884</v>
      </c>
    </row>
    <row r="31" spans="3:13">
      <c r="C31" s="348" t="s">
        <v>297</v>
      </c>
      <c r="D31" s="357">
        <v>44834</v>
      </c>
      <c r="E31" s="355">
        <v>196450</v>
      </c>
      <c r="F31" s="356">
        <v>92.24</v>
      </c>
      <c r="G31" s="347" t="s">
        <v>44</v>
      </c>
      <c r="H31" s="355">
        <v>2129.770164787511</v>
      </c>
      <c r="I31" s="320"/>
    </row>
    <row r="32" spans="3:13">
      <c r="C32" s="350"/>
      <c r="D32" s="351" t="s">
        <v>34</v>
      </c>
      <c r="E32" s="352">
        <v>511150</v>
      </c>
      <c r="F32" s="353">
        <v>316.68</v>
      </c>
      <c r="G32" s="347"/>
      <c r="H32" s="354">
        <v>1614.0899330554503</v>
      </c>
      <c r="I32" s="322"/>
    </row>
    <row r="33" spans="2:13">
      <c r="G33" s="410"/>
      <c r="H33" s="320"/>
      <c r="I33" s="321"/>
    </row>
    <row r="34" spans="2:13">
      <c r="C34" s="333" t="s">
        <v>298</v>
      </c>
      <c r="H34" s="320"/>
      <c r="I34" s="312"/>
    </row>
    <row r="35" spans="2:13">
      <c r="C35" s="135" t="s">
        <v>299</v>
      </c>
      <c r="D35" s="173">
        <v>45009</v>
      </c>
      <c r="E35" s="174">
        <v>202500</v>
      </c>
      <c r="F35" s="135">
        <v>160</v>
      </c>
      <c r="G35" s="406" t="s">
        <v>300</v>
      </c>
      <c r="H35" s="174">
        <v>1265.625</v>
      </c>
      <c r="I35" s="312"/>
    </row>
    <row r="36" spans="2:13">
      <c r="C36" s="135" t="s">
        <v>301</v>
      </c>
      <c r="D36" s="173">
        <v>44558</v>
      </c>
      <c r="E36" s="174">
        <v>176000</v>
      </c>
      <c r="F36" s="135">
        <v>160</v>
      </c>
      <c r="G36" s="366" t="s">
        <v>44</v>
      </c>
      <c r="H36" s="174">
        <v>1100</v>
      </c>
      <c r="I36" s="312"/>
    </row>
    <row r="37" spans="2:13">
      <c r="C37" s="135"/>
      <c r="D37" s="374" t="s">
        <v>34</v>
      </c>
      <c r="E37" s="368">
        <v>378500</v>
      </c>
      <c r="F37" s="367">
        <v>320</v>
      </c>
      <c r="G37" s="135"/>
      <c r="H37" s="368">
        <v>1182.8125</v>
      </c>
    </row>
    <row r="38" spans="2:13">
      <c r="D38" s="323"/>
      <c r="I38" s="312"/>
      <c r="J38" s="320"/>
    </row>
    <row r="39" spans="2:13">
      <c r="D39" s="323"/>
      <c r="I39" s="312"/>
      <c r="J39" s="322"/>
    </row>
    <row r="40" spans="2:13">
      <c r="B40" s="321"/>
      <c r="D40" s="323"/>
      <c r="J40" s="321"/>
    </row>
    <row r="41" spans="2:13" ht="21.5" thickBot="1">
      <c r="B41" s="321"/>
      <c r="C41" s="434" t="s">
        <v>302</v>
      </c>
      <c r="D41" s="435"/>
      <c r="E41" s="435"/>
      <c r="F41" s="435"/>
      <c r="G41" s="435"/>
      <c r="H41" s="436"/>
      <c r="K41" s="321"/>
    </row>
    <row r="42" spans="2:13">
      <c r="B42" s="321"/>
      <c r="C42" s="334" t="s">
        <v>0</v>
      </c>
      <c r="D42" s="335" t="s">
        <v>2</v>
      </c>
      <c r="E42" s="334" t="s">
        <v>3</v>
      </c>
      <c r="F42" s="334" t="s">
        <v>13</v>
      </c>
      <c r="G42" s="329" t="s">
        <v>16</v>
      </c>
      <c r="H42" s="334" t="s">
        <v>15</v>
      </c>
    </row>
    <row r="43" spans="2:13">
      <c r="B43" s="321"/>
      <c r="C43" s="358" t="s">
        <v>303</v>
      </c>
      <c r="D43" s="359">
        <v>44592</v>
      </c>
      <c r="E43" s="360">
        <v>10000</v>
      </c>
      <c r="F43" s="361">
        <v>10.17</v>
      </c>
      <c r="G43" s="366" t="s">
        <v>44</v>
      </c>
      <c r="H43" s="360">
        <v>983.28416912487705</v>
      </c>
    </row>
    <row r="44" spans="2:13">
      <c r="C44" s="362" t="s">
        <v>295</v>
      </c>
      <c r="D44" s="359">
        <v>44916</v>
      </c>
      <c r="E44" s="360">
        <v>105000</v>
      </c>
      <c r="F44" s="361">
        <v>80</v>
      </c>
      <c r="G44" s="366" t="s">
        <v>44</v>
      </c>
      <c r="H44" s="360">
        <v>1312.5</v>
      </c>
      <c r="M44" s="321"/>
    </row>
    <row r="45" spans="2:13">
      <c r="C45" s="362" t="s">
        <v>297</v>
      </c>
      <c r="D45" s="359">
        <v>44834</v>
      </c>
      <c r="E45" s="360">
        <v>196450</v>
      </c>
      <c r="F45" s="361">
        <v>92.24</v>
      </c>
      <c r="G45" s="366" t="s">
        <v>44</v>
      </c>
      <c r="H45" s="360">
        <v>2129.770164787511</v>
      </c>
    </row>
    <row r="46" spans="2:13">
      <c r="C46" s="135"/>
      <c r="D46" s="336" t="s">
        <v>34</v>
      </c>
      <c r="E46" s="363">
        <v>311450</v>
      </c>
      <c r="F46" s="364">
        <v>182.41</v>
      </c>
      <c r="G46" s="135"/>
      <c r="H46" s="365">
        <v>1707.4173565045776</v>
      </c>
      <c r="I46" s="324" t="s">
        <v>74</v>
      </c>
    </row>
  </sheetData>
  <mergeCells count="4">
    <mergeCell ref="A1:B2"/>
    <mergeCell ref="A3:B3"/>
    <mergeCell ref="A10:B10"/>
    <mergeCell ref="C41:H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2026 Residential AVG Per Acre</vt:lpstr>
      <vt:lpstr>2026 Residential Prime Per Acre</vt:lpstr>
      <vt:lpstr>2026 Residential Below AVG</vt:lpstr>
      <vt:lpstr>2026 Greenwood Condo Per Acre</vt:lpstr>
      <vt:lpstr>2026 Lakefront FF Values</vt:lpstr>
      <vt:lpstr>2026 Riverfront FF Values</vt:lpstr>
      <vt:lpstr>2026 Commercial Land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Inwood Assessor</dc:creator>
  <cp:lastModifiedBy>Inwood Assessor</cp:lastModifiedBy>
  <dcterms:created xsi:type="dcterms:W3CDTF">2026-02-16T12:07:17Z</dcterms:created>
  <dcterms:modified xsi:type="dcterms:W3CDTF">2026-02-18T21:12:25Z</dcterms:modified>
</cp:coreProperties>
</file>